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.bularz\Desktop\OLK\Przetarg\poradnia leczenia bolu\"/>
    </mc:Choice>
  </mc:AlternateContent>
  <xr:revisionPtr revIDLastSave="0" documentId="13_ncr:1_{848ECC0C-6B74-4283-9A8D-D56DE3891504}" xr6:coauthVersionLast="47" xr6:coauthVersionMax="47" xr10:uidLastSave="{00000000-0000-0000-0000-000000000000}"/>
  <bookViews>
    <workbookView xWindow="-28920" yWindow="-120" windowWidth="29040" windowHeight="15840" activeTab="1" xr2:uid="{5875C641-C268-4976-BCCA-F77B91B9F8A6}"/>
  </bookViews>
  <sheets>
    <sheet name="OLK_-_Gastroskopia" sheetId="1" r:id="rId1"/>
    <sheet name="OLK_-_Porad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72" i="2"/>
  <c r="G172" i="2" s="1"/>
  <c r="F171" i="2"/>
  <c r="G171" i="2" s="1"/>
  <c r="F170" i="2"/>
  <c r="G170" i="2" s="1"/>
  <c r="F169" i="2"/>
  <c r="G169" i="2" s="1"/>
  <c r="F168" i="2"/>
  <c r="G168" i="2" s="1"/>
  <c r="F149" i="2"/>
  <c r="G149" i="2" s="1"/>
  <c r="F148" i="2"/>
  <c r="G148" i="2" s="1"/>
  <c r="F147" i="2"/>
  <c r="G147" i="2" s="1"/>
  <c r="F146" i="2"/>
  <c r="G146" i="2" s="1"/>
  <c r="F131" i="2"/>
  <c r="G131" i="2" s="1"/>
  <c r="F130" i="2"/>
  <c r="G130" i="2" s="1"/>
  <c r="F129" i="2"/>
  <c r="G129" i="2" s="1"/>
  <c r="F128" i="2"/>
  <c r="G128" i="2" s="1"/>
  <c r="F115" i="2"/>
  <c r="G115" i="2" s="1"/>
  <c r="F114" i="2"/>
  <c r="G114" i="2" s="1"/>
  <c r="F113" i="2"/>
  <c r="G113" i="2" s="1"/>
  <c r="F112" i="2"/>
  <c r="G112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77" i="2"/>
  <c r="G77" i="2" s="1"/>
  <c r="F76" i="2"/>
  <c r="G76" i="2" s="1"/>
  <c r="F75" i="2"/>
  <c r="G75" i="2" s="1"/>
  <c r="F74" i="2"/>
  <c r="G74" i="2" s="1"/>
  <c r="F64" i="2"/>
  <c r="G64" i="2" s="1"/>
  <c r="F63" i="2"/>
  <c r="G63" i="2" s="1"/>
  <c r="F62" i="2"/>
  <c r="G62" i="2" s="1"/>
  <c r="F61" i="2"/>
  <c r="G61" i="2" s="1"/>
  <c r="F45" i="2"/>
  <c r="G45" i="2" s="1"/>
  <c r="F46" i="2"/>
  <c r="G46" i="2" s="1"/>
  <c r="F44" i="2"/>
  <c r="G44" i="2" s="1"/>
  <c r="F43" i="2"/>
  <c r="G43" i="2" s="1"/>
  <c r="F42" i="2"/>
  <c r="G42" i="2" s="1"/>
  <c r="C16" i="2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9" i="2"/>
  <c r="G159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F51" i="2"/>
  <c r="G51" i="2" s="1"/>
  <c r="F50" i="2"/>
  <c r="G50" i="2" s="1"/>
  <c r="F49" i="2"/>
  <c r="G49" i="2" s="1"/>
  <c r="F48" i="2"/>
  <c r="G48" i="2" s="1"/>
  <c r="F41" i="2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C20" i="2"/>
  <c r="F20" i="2" s="1"/>
  <c r="F36" i="1"/>
  <c r="G36" i="1" s="1"/>
  <c r="F35" i="1"/>
  <c r="G35" i="1" s="1"/>
  <c r="F34" i="1"/>
  <c r="G34" i="1" s="1"/>
  <c r="F33" i="1"/>
  <c r="G33" i="1" s="1"/>
  <c r="F56" i="1"/>
  <c r="G56" i="1" s="1"/>
  <c r="F55" i="1"/>
  <c r="G55" i="1" s="1"/>
  <c r="F54" i="1"/>
  <c r="G54" i="1" s="1"/>
  <c r="F53" i="1"/>
  <c r="G53" i="1" s="1"/>
  <c r="F80" i="1"/>
  <c r="G80" i="1" s="1"/>
  <c r="F79" i="1"/>
  <c r="G79" i="1" s="1"/>
  <c r="F78" i="1"/>
  <c r="G78" i="1" s="1"/>
  <c r="F77" i="1"/>
  <c r="G77" i="1" s="1"/>
  <c r="F76" i="1"/>
  <c r="G76" i="1" s="1"/>
  <c r="F101" i="1"/>
  <c r="G101" i="1" s="1"/>
  <c r="F104" i="1"/>
  <c r="G104" i="1" s="1"/>
  <c r="F103" i="1"/>
  <c r="G103" i="1" s="1"/>
  <c r="F102" i="1"/>
  <c r="G102" i="1" s="1"/>
  <c r="F100" i="1"/>
  <c r="G100" i="1" s="1"/>
  <c r="F152" i="1"/>
  <c r="G152" i="1" s="1"/>
  <c r="F129" i="1"/>
  <c r="G129" i="1" s="1"/>
  <c r="F132" i="1"/>
  <c r="G132" i="1" s="1"/>
  <c r="F131" i="1"/>
  <c r="G131" i="1" s="1"/>
  <c r="F130" i="1"/>
  <c r="G130" i="1" s="1"/>
  <c r="F128" i="1"/>
  <c r="G128" i="1" s="1"/>
  <c r="F127" i="1"/>
  <c r="G127" i="1" s="1"/>
  <c r="F151" i="1"/>
  <c r="G151" i="1" s="1"/>
  <c r="F148" i="1"/>
  <c r="G148" i="1" s="1"/>
  <c r="F149" i="1"/>
  <c r="G149" i="1" s="1"/>
  <c r="F150" i="1"/>
  <c r="G150" i="1" s="1"/>
  <c r="F147" i="1"/>
  <c r="G147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17" i="1"/>
  <c r="G17" i="1" s="1"/>
  <c r="F18" i="1"/>
  <c r="G18" i="1" s="1"/>
  <c r="F19" i="1"/>
  <c r="G19" i="1" s="1"/>
  <c r="F20" i="1"/>
  <c r="G20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C116" i="1"/>
  <c r="F116" i="1" s="1"/>
  <c r="G116" i="1" s="1"/>
  <c r="C115" i="1"/>
  <c r="F115" i="1" s="1"/>
  <c r="G115" i="1" s="1"/>
  <c r="F114" i="1"/>
  <c r="G114" i="1" s="1"/>
  <c r="F113" i="1"/>
  <c r="G113" i="1" s="1"/>
  <c r="C112" i="1"/>
  <c r="F112" i="1" s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F138" i="1"/>
  <c r="G138" i="1" s="1"/>
  <c r="F137" i="1"/>
  <c r="G137" i="1" s="1"/>
  <c r="F136" i="1"/>
  <c r="G136" i="1" s="1"/>
  <c r="F135" i="1"/>
  <c r="G135" i="1" s="1"/>
  <c r="F134" i="1"/>
  <c r="G134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38" i="1"/>
  <c r="G38" i="1" s="1"/>
  <c r="F21" i="1"/>
  <c r="G21" i="1" s="1"/>
  <c r="F16" i="1"/>
  <c r="G16" i="1" s="1"/>
  <c r="C12" i="1"/>
  <c r="G116" i="2" l="1"/>
  <c r="G11" i="2" s="1"/>
  <c r="G65" i="2"/>
  <c r="G8" i="2" s="1"/>
  <c r="G100" i="2"/>
  <c r="G10" i="2" s="1"/>
  <c r="F173" i="2"/>
  <c r="F14" i="2" s="1"/>
  <c r="G132" i="2"/>
  <c r="G12" i="2" s="1"/>
  <c r="F195" i="2"/>
  <c r="G78" i="2"/>
  <c r="G9" i="2" s="1"/>
  <c r="G150" i="2"/>
  <c r="G13" i="2" s="1"/>
  <c r="G174" i="2"/>
  <c r="G173" i="2" s="1"/>
  <c r="G14" i="2" s="1"/>
  <c r="F78" i="2"/>
  <c r="F9" i="2" s="1"/>
  <c r="F116" i="2"/>
  <c r="F11" i="2" s="1"/>
  <c r="F150" i="2"/>
  <c r="F13" i="2" s="1"/>
  <c r="G196" i="2"/>
  <c r="G195" i="2" s="1"/>
  <c r="F47" i="2"/>
  <c r="F7" i="2" s="1"/>
  <c r="F132" i="2"/>
  <c r="F12" i="2" s="1"/>
  <c r="F65" i="2"/>
  <c r="F8" i="2" s="1"/>
  <c r="F100" i="2"/>
  <c r="F10" i="2" s="1"/>
  <c r="G52" i="2"/>
  <c r="G47" i="2" s="1"/>
  <c r="G7" i="2" s="1"/>
  <c r="F19" i="2"/>
  <c r="F6" i="2" s="1"/>
  <c r="G41" i="2"/>
  <c r="G20" i="2"/>
  <c r="G15" i="1"/>
  <c r="G6" i="1" s="1"/>
  <c r="G37" i="1"/>
  <c r="G7" i="1" s="1"/>
  <c r="G57" i="1"/>
  <c r="G8" i="1" s="1"/>
  <c r="F81" i="1"/>
  <c r="F9" i="1" s="1"/>
  <c r="F57" i="1"/>
  <c r="F8" i="1" s="1"/>
  <c r="F37" i="1"/>
  <c r="F7" i="1" s="1"/>
  <c r="F15" i="1"/>
  <c r="F6" i="1" s="1"/>
  <c r="F105" i="1"/>
  <c r="F10" i="1" s="1"/>
  <c r="F133" i="1"/>
  <c r="F11" i="1" s="1"/>
  <c r="G139" i="1"/>
  <c r="G133" i="1" s="1"/>
  <c r="G11" i="1" s="1"/>
  <c r="G106" i="1"/>
  <c r="G105" i="1" s="1"/>
  <c r="G10" i="1" s="1"/>
  <c r="G82" i="1"/>
  <c r="G81" i="1" s="1"/>
  <c r="G9" i="1" s="1"/>
  <c r="F15" i="2" l="1"/>
  <c r="F16" i="2" s="1"/>
  <c r="F218" i="2"/>
  <c r="G15" i="2"/>
  <c r="G19" i="2"/>
  <c r="G6" i="2" s="1"/>
  <c r="G16" i="2" s="1"/>
  <c r="G12" i="1"/>
  <c r="F12" i="1"/>
  <c r="G153" i="1"/>
  <c r="F153" i="1"/>
  <c r="G218" i="2" l="1"/>
</calcChain>
</file>

<file path=xl/sharedStrings.xml><?xml version="1.0" encoding="utf-8"?>
<sst xmlns="http://schemas.openxmlformats.org/spreadsheetml/2006/main" count="1074" uniqueCount="342">
  <si>
    <t>0.1</t>
  </si>
  <si>
    <t>0.2</t>
  </si>
  <si>
    <t>0.3</t>
  </si>
  <si>
    <t>0.4</t>
  </si>
  <si>
    <t>0.5</t>
  </si>
  <si>
    <t>0.6</t>
  </si>
  <si>
    <t>Pomieszczenie socjalne</t>
  </si>
  <si>
    <t>droga pacjenta</t>
  </si>
  <si>
    <t>WC personelu</t>
  </si>
  <si>
    <t>WC pacjenta</t>
  </si>
  <si>
    <t>Gabinet gastroskopii</t>
  </si>
  <si>
    <t>Lp.</t>
  </si>
  <si>
    <t>opis</t>
  </si>
  <si>
    <t>ilość</t>
  </si>
  <si>
    <t>jedn.</t>
  </si>
  <si>
    <t>cena netto</t>
  </si>
  <si>
    <t>wartość netto</t>
  </si>
  <si>
    <t>m²</t>
  </si>
  <si>
    <t>szt</t>
  </si>
  <si>
    <t>Demontaż wykładziny PCV</t>
  </si>
  <si>
    <t>Skucie płytek przy umywalce</t>
  </si>
  <si>
    <t>kpl</t>
  </si>
  <si>
    <t>Skrobanie farby ze ścian i suftu</t>
  </si>
  <si>
    <t xml:space="preserve">Gruntowanie podłoża </t>
  </si>
  <si>
    <t xml:space="preserve">Przygotowanie otworu drzwiowego </t>
  </si>
  <si>
    <t xml:space="preserve">Naprawa ścian i klejenie bruzd po instalacjach </t>
  </si>
  <si>
    <t xml:space="preserve">Szpachlowanie ścian i sufitów </t>
  </si>
  <si>
    <t xml:space="preserve">Wykonanie wylewki wyrównującej </t>
  </si>
  <si>
    <t>Montaz wykładziny PCV</t>
  </si>
  <si>
    <t xml:space="preserve">Montaz zabezpieczenia dla łóżek </t>
  </si>
  <si>
    <t>Montaż stolarki drzwiowej 110+40/200  EI 60</t>
  </si>
  <si>
    <t xml:space="preserve">Montaz poręczy </t>
  </si>
  <si>
    <t>mb</t>
  </si>
  <si>
    <t xml:space="preserve">Montaz sufitu modułowego </t>
  </si>
  <si>
    <t xml:space="preserve">Skucie płytek </t>
  </si>
  <si>
    <t xml:space="preserve">Demontaż gresu </t>
  </si>
  <si>
    <t>Demontaż umywalki</t>
  </si>
  <si>
    <t xml:space="preserve">Demontaż WC </t>
  </si>
  <si>
    <t xml:space="preserve">Montaz ściany GK </t>
  </si>
  <si>
    <t xml:space="preserve">Montaż izolacji folia w płynie </t>
  </si>
  <si>
    <t>Montaz gresu na podłodze</t>
  </si>
  <si>
    <t>Montaz glazury sciennej</t>
  </si>
  <si>
    <t xml:space="preserve">Montaż stolarki drzwiowej </t>
  </si>
  <si>
    <t xml:space="preserve">Montaż wentylatora </t>
  </si>
  <si>
    <t xml:space="preserve">Montaż ścianki instalacyjnej GK </t>
  </si>
  <si>
    <t xml:space="preserve">Skrobanie farby ze ścian </t>
  </si>
  <si>
    <t xml:space="preserve">Demontaż ściany murowanej </t>
  </si>
  <si>
    <t xml:space="preserve">Montaż nadproży stalowych </t>
  </si>
  <si>
    <t>Skrobanie kleju ze ścian i suftu</t>
  </si>
  <si>
    <t xml:space="preserve">Naprawa posadzki </t>
  </si>
  <si>
    <t xml:space="preserve">Montaż ściany GK </t>
  </si>
  <si>
    <t xml:space="preserve">Wykonanie otworu pod okno podawcze wraz z nadprożem </t>
  </si>
  <si>
    <t xml:space="preserve">Montaż parapetu </t>
  </si>
  <si>
    <t>Zestawienie pomieszczeń objętych wyceną</t>
  </si>
  <si>
    <t>powierzchnia</t>
  </si>
  <si>
    <t>Droga pacjenta</t>
  </si>
  <si>
    <t>0.1.1</t>
  </si>
  <si>
    <t>0.1.2</t>
  </si>
  <si>
    <t>0.1.3</t>
  </si>
  <si>
    <t>0.1.4</t>
  </si>
  <si>
    <t>0.1.5</t>
  </si>
  <si>
    <t>0.1.6</t>
  </si>
  <si>
    <t>0.1.7</t>
  </si>
  <si>
    <t>0.1.8</t>
  </si>
  <si>
    <t>0.1.9</t>
  </si>
  <si>
    <t>0.1.10</t>
  </si>
  <si>
    <t>0.1.11</t>
  </si>
  <si>
    <t>0.1.12</t>
  </si>
  <si>
    <t>0.1.13</t>
  </si>
  <si>
    <t>0.1.14</t>
  </si>
  <si>
    <t>0.1.15</t>
  </si>
  <si>
    <t>0.1.16</t>
  </si>
  <si>
    <t>0.1.17</t>
  </si>
  <si>
    <t>0.2.1</t>
  </si>
  <si>
    <t>0.2.2</t>
  </si>
  <si>
    <t>0.2.3</t>
  </si>
  <si>
    <t>0.2.4</t>
  </si>
  <si>
    <t>0.2.5</t>
  </si>
  <si>
    <t>0.2.6</t>
  </si>
  <si>
    <t>0.2.7</t>
  </si>
  <si>
    <t>0.2.8</t>
  </si>
  <si>
    <t>0.2.9</t>
  </si>
  <si>
    <t>0.2.10</t>
  </si>
  <si>
    <t>0.2.11</t>
  </si>
  <si>
    <t>0.2.12</t>
  </si>
  <si>
    <t>0.2.13</t>
  </si>
  <si>
    <t>0.2.14</t>
  </si>
  <si>
    <t>0.2.15</t>
  </si>
  <si>
    <t>0.3.1</t>
  </si>
  <si>
    <t>0.3.2</t>
  </si>
  <si>
    <t>0.3.3</t>
  </si>
  <si>
    <t>0.3.4</t>
  </si>
  <si>
    <t>0.3.5</t>
  </si>
  <si>
    <t>0.3.6</t>
  </si>
  <si>
    <t>0.3.7</t>
  </si>
  <si>
    <t>0.3.8</t>
  </si>
  <si>
    <t>0.3.9</t>
  </si>
  <si>
    <t>0.3.10</t>
  </si>
  <si>
    <t>0.3.11</t>
  </si>
  <si>
    <t>0.3.12</t>
  </si>
  <si>
    <t>0.3.13</t>
  </si>
  <si>
    <t>0.3.14</t>
  </si>
  <si>
    <t>0.3.15</t>
  </si>
  <si>
    <t>0.3.16</t>
  </si>
  <si>
    <t>0.3.17</t>
  </si>
  <si>
    <t>0.3.18</t>
  </si>
  <si>
    <t>0.4.1</t>
  </si>
  <si>
    <t>0.4.2</t>
  </si>
  <si>
    <t>0.4.3</t>
  </si>
  <si>
    <t>0.4.4</t>
  </si>
  <si>
    <t>0.4.5</t>
  </si>
  <si>
    <t>0.4.6</t>
  </si>
  <si>
    <t>0.4.7</t>
  </si>
  <si>
    <t>0.4.8</t>
  </si>
  <si>
    <t>0.4.9</t>
  </si>
  <si>
    <t>0.4.10</t>
  </si>
  <si>
    <t>0.4.11</t>
  </si>
  <si>
    <t>0.4.12</t>
  </si>
  <si>
    <t>0.4.13</t>
  </si>
  <si>
    <t>0.4.14</t>
  </si>
  <si>
    <t>0.4.15</t>
  </si>
  <si>
    <t>0.4.16</t>
  </si>
  <si>
    <t>0.4.17</t>
  </si>
  <si>
    <t>0.4.18</t>
  </si>
  <si>
    <t>0.4.19</t>
  </si>
  <si>
    <t>0.4.20</t>
  </si>
  <si>
    <t>0.6.1</t>
  </si>
  <si>
    <t>0.6.2</t>
  </si>
  <si>
    <t>0.6.3</t>
  </si>
  <si>
    <t>0.6.4</t>
  </si>
  <si>
    <t>0.6.5</t>
  </si>
  <si>
    <t>0.6.6</t>
  </si>
  <si>
    <t>0.6.7</t>
  </si>
  <si>
    <t>0.6.8</t>
  </si>
  <si>
    <t>0.6.9</t>
  </si>
  <si>
    <t>0.6.10</t>
  </si>
  <si>
    <t>0.6.11</t>
  </si>
  <si>
    <t>0.6.12</t>
  </si>
  <si>
    <t>0.6.13</t>
  </si>
  <si>
    <t>0.6.14</t>
  </si>
  <si>
    <t>0.5.1</t>
  </si>
  <si>
    <t>0.5.2</t>
  </si>
  <si>
    <t>0.5.3</t>
  </si>
  <si>
    <t>0.5.4</t>
  </si>
  <si>
    <t>0.5.5</t>
  </si>
  <si>
    <t>0.5.6</t>
  </si>
  <si>
    <t>0.5.7</t>
  </si>
  <si>
    <t>0.5.8</t>
  </si>
  <si>
    <t>0.5.9</t>
  </si>
  <si>
    <t>0.5.10</t>
  </si>
  <si>
    <t>0.5.11</t>
  </si>
  <si>
    <t>0.5.12</t>
  </si>
  <si>
    <t>0.5.13</t>
  </si>
  <si>
    <t>0.5.14</t>
  </si>
  <si>
    <t>0.5.15</t>
  </si>
  <si>
    <t>0.5.16</t>
  </si>
  <si>
    <t>0.5.17</t>
  </si>
  <si>
    <t>0.5.18</t>
  </si>
  <si>
    <t>0.5.19</t>
  </si>
  <si>
    <t>0.5.20</t>
  </si>
  <si>
    <t>0.5.21</t>
  </si>
  <si>
    <t>wartość brutto</t>
  </si>
  <si>
    <t>całość</t>
  </si>
  <si>
    <t>Pracownia gastroskopii - Segment C/4 piętro</t>
  </si>
  <si>
    <t xml:space="preserve">Demontaż drzwi </t>
  </si>
  <si>
    <t xml:space="preserve">Demontaż ścian </t>
  </si>
  <si>
    <t>Demontaż glazury ściennej</t>
  </si>
  <si>
    <t xml:space="preserve">Demontaż stolarki drzwiowej </t>
  </si>
  <si>
    <t xml:space="preserve">Demontaż przegród aluminiowych </t>
  </si>
  <si>
    <t>Montaż wykładziny PCV</t>
  </si>
  <si>
    <t xml:space="preserve">Montaż zabezpieczenia dla łóżek </t>
  </si>
  <si>
    <t xml:space="preserve">Montaż stolarki drzwiwej 100/200 Ei 60 </t>
  </si>
  <si>
    <t xml:space="preserve">Montaż poręczy </t>
  </si>
  <si>
    <t xml:space="preserve">Montaż sufitu modułowego </t>
  </si>
  <si>
    <t>Montaż stolarki drzwiwej 90+20/200</t>
  </si>
  <si>
    <t>Montaż gresu na podłodze</t>
  </si>
  <si>
    <t>Montaż glazury sciennej</t>
  </si>
  <si>
    <t xml:space="preserve">Montaż wzmocnień pod  poręcze </t>
  </si>
  <si>
    <t xml:space="preserve">Montaż okna podawczego </t>
  </si>
  <si>
    <t>Montaż glazury przy umywalce</t>
  </si>
  <si>
    <t xml:space="preserve">Malowanie ścian i sufitu </t>
  </si>
  <si>
    <t>Suma</t>
  </si>
  <si>
    <t>komunikacja/poczekalnia</t>
  </si>
  <si>
    <t>Wykonanie instalacji zasilania</t>
  </si>
  <si>
    <t>Wykonanie instalacji IT</t>
  </si>
  <si>
    <t>pkt</t>
  </si>
  <si>
    <t>Wykonanie instalacjiCO</t>
  </si>
  <si>
    <t>0.6.15</t>
  </si>
  <si>
    <t>0.6.16</t>
  </si>
  <si>
    <t>0.6.17</t>
  </si>
  <si>
    <t>0.6.18</t>
  </si>
  <si>
    <t>0.6.19</t>
  </si>
  <si>
    <t>Montaż oświetlenia</t>
  </si>
  <si>
    <t>Wykonanie instalacji CO</t>
  </si>
  <si>
    <t>0.5.22</t>
  </si>
  <si>
    <t>0.5.23</t>
  </si>
  <si>
    <t>0.5.24</t>
  </si>
  <si>
    <t>0.5.25</t>
  </si>
  <si>
    <t>0.5.26</t>
  </si>
  <si>
    <t>0.5.27</t>
  </si>
  <si>
    <t>Gabinet Gastroskopii</t>
  </si>
  <si>
    <t>Wykonanie instalacji wentylacji i klimatyzacji</t>
  </si>
  <si>
    <t>Wykonanie instalacji wentylacji</t>
  </si>
  <si>
    <t>0.4.21</t>
  </si>
  <si>
    <t>0.4.22</t>
  </si>
  <si>
    <t>0.4.23</t>
  </si>
  <si>
    <t>0.3.19</t>
  </si>
  <si>
    <t>0.3.20</t>
  </si>
  <si>
    <t>0.3.21</t>
  </si>
  <si>
    <t>0.3.22</t>
  </si>
  <si>
    <t>0.3.23</t>
  </si>
  <si>
    <t>0.2.16</t>
  </si>
  <si>
    <t>0.2.17</t>
  </si>
  <si>
    <t>0.2.18</t>
  </si>
  <si>
    <t>0.2.19</t>
  </si>
  <si>
    <t>0.1.18</t>
  </si>
  <si>
    <t>0.1.19</t>
  </si>
  <si>
    <t>0.1.20</t>
  </si>
  <si>
    <t>0.1.21</t>
  </si>
  <si>
    <t>Wykonanie instalacji wodkan pod umywalkę wraz z armaturą</t>
  </si>
  <si>
    <t>Wykonanie instalacji wodkan pod toaletę wraz z armaturą</t>
  </si>
  <si>
    <t>Wykonanie instalacji CO wraz z armaturą</t>
  </si>
  <si>
    <t>Wykonanie instalacji wodkan pod umywalkę i zlew wraz z armaturą</t>
  </si>
  <si>
    <t>Montaż stolarki drzwiowej 90+20/200</t>
  </si>
  <si>
    <t xml:space="preserve">Pomieszczenie socjalne </t>
  </si>
  <si>
    <t>Olkusz - zadanie 4.1</t>
  </si>
  <si>
    <t>Olkusz - zadanie 5.1</t>
  </si>
  <si>
    <t>Poradnia leczenia bólu - Segment C/parter</t>
  </si>
  <si>
    <t xml:space="preserve">Montaz zabezpieczenia pase na ścianach </t>
  </si>
  <si>
    <t xml:space="preserve">Montaż stolarki drzwiowej 110+40/200  </t>
  </si>
  <si>
    <t>Montaz stolarki drzwiwej 90/200</t>
  </si>
  <si>
    <t xml:space="preserve">Montaż przegrody aluminiowej </t>
  </si>
  <si>
    <t>Malowanie ścian</t>
  </si>
  <si>
    <t xml:space="preserve">Montaż nadproży </t>
  </si>
  <si>
    <t>Pom 08   WC pacjenta 3,25 m2</t>
  </si>
  <si>
    <t xml:space="preserve">Demontaż wykładziny </t>
  </si>
  <si>
    <t xml:space="preserve">Montaz glazury na ścianie </t>
  </si>
  <si>
    <t>0.1.22</t>
  </si>
  <si>
    <t>Rejestracja</t>
  </si>
  <si>
    <t>Poczekalnia</t>
  </si>
  <si>
    <t>0.7</t>
  </si>
  <si>
    <t>0.8</t>
  </si>
  <si>
    <t>0.9</t>
  </si>
  <si>
    <t>0.10</t>
  </si>
  <si>
    <t>Archiwum</t>
  </si>
  <si>
    <t>Gabinet zabiegowy</t>
  </si>
  <si>
    <t>Komunikacja</t>
  </si>
  <si>
    <t>Gabinet lekarski</t>
  </si>
  <si>
    <t xml:space="preserve">Demontaż okna </t>
  </si>
  <si>
    <t xml:space="preserve">Demontaż sufitu GK </t>
  </si>
  <si>
    <t xml:space="preserve">Demontaż lady recepcyjnej </t>
  </si>
  <si>
    <t xml:space="preserve">Demontaż zabudowy na recepcja </t>
  </si>
  <si>
    <t>0.1.23</t>
  </si>
  <si>
    <t>0.1.24</t>
  </si>
  <si>
    <t>0.1.25</t>
  </si>
  <si>
    <t>0.1.26</t>
  </si>
  <si>
    <t>0.1.27</t>
  </si>
  <si>
    <t>0.7.1</t>
  </si>
  <si>
    <t>0.7.2</t>
  </si>
  <si>
    <t>0.7.3</t>
  </si>
  <si>
    <t>0.7.4</t>
  </si>
  <si>
    <t>0.7.5</t>
  </si>
  <si>
    <t>0.7.6</t>
  </si>
  <si>
    <t>0.7.7</t>
  </si>
  <si>
    <t>0.7.8</t>
  </si>
  <si>
    <t>0.7.9</t>
  </si>
  <si>
    <t>0.7.10</t>
  </si>
  <si>
    <t>0.7.11</t>
  </si>
  <si>
    <t>0.7.12</t>
  </si>
  <si>
    <t>0.7.13</t>
  </si>
  <si>
    <t>0.7.14</t>
  </si>
  <si>
    <t>0.7.15</t>
  </si>
  <si>
    <t>0.7.16</t>
  </si>
  <si>
    <t>0.7.17</t>
  </si>
  <si>
    <t>0.8.1</t>
  </si>
  <si>
    <t>0.8.2</t>
  </si>
  <si>
    <t>0.8.3</t>
  </si>
  <si>
    <t>0.8.4</t>
  </si>
  <si>
    <t>0.8.5</t>
  </si>
  <si>
    <t>0.8.6</t>
  </si>
  <si>
    <t>0.8.7</t>
  </si>
  <si>
    <t>0.8.8</t>
  </si>
  <si>
    <t>0.8.9</t>
  </si>
  <si>
    <t>0.8.10</t>
  </si>
  <si>
    <t>0.8.11</t>
  </si>
  <si>
    <t>0.8.12</t>
  </si>
  <si>
    <t>0.8.13</t>
  </si>
  <si>
    <t>0.8.14</t>
  </si>
  <si>
    <t>0.8.15</t>
  </si>
  <si>
    <t>0.8.16</t>
  </si>
  <si>
    <t>0.8.17</t>
  </si>
  <si>
    <t>0.8.18</t>
  </si>
  <si>
    <t>0.8.19</t>
  </si>
  <si>
    <t>0.8.20</t>
  </si>
  <si>
    <t>0.8.21</t>
  </si>
  <si>
    <t>0.8.22</t>
  </si>
  <si>
    <t>0.9.1</t>
  </si>
  <si>
    <t>0.9.2</t>
  </si>
  <si>
    <t>0.9.3</t>
  </si>
  <si>
    <t>0.9.4</t>
  </si>
  <si>
    <t>0.9.5</t>
  </si>
  <si>
    <t>0.9.6</t>
  </si>
  <si>
    <t>0.9.7</t>
  </si>
  <si>
    <t>0.9.8</t>
  </si>
  <si>
    <t>0.9.9</t>
  </si>
  <si>
    <t>0.9.10</t>
  </si>
  <si>
    <t>0.9.11</t>
  </si>
  <si>
    <t>0.9.12</t>
  </si>
  <si>
    <t>0.9.13</t>
  </si>
  <si>
    <t>0.9.14</t>
  </si>
  <si>
    <t>0.9.15</t>
  </si>
  <si>
    <t>0.9.16</t>
  </si>
  <si>
    <t>0.9.17</t>
  </si>
  <si>
    <t>0.9.18</t>
  </si>
  <si>
    <t>0.9.19</t>
  </si>
  <si>
    <t>0.9.20</t>
  </si>
  <si>
    <t>0.9.21</t>
  </si>
  <si>
    <t>0.10.1</t>
  </si>
  <si>
    <t>0.10.2</t>
  </si>
  <si>
    <t>0.10.3</t>
  </si>
  <si>
    <t>0.10.4</t>
  </si>
  <si>
    <t>0.10.5</t>
  </si>
  <si>
    <t>0.10.6</t>
  </si>
  <si>
    <t>0.10.7</t>
  </si>
  <si>
    <t>0.10.8</t>
  </si>
  <si>
    <t>0.10.9</t>
  </si>
  <si>
    <t>0.10.10</t>
  </si>
  <si>
    <t>0.10.11</t>
  </si>
  <si>
    <t>0.10.12</t>
  </si>
  <si>
    <t>0.10.13</t>
  </si>
  <si>
    <t>0.10.14</t>
  </si>
  <si>
    <t>0.10.15</t>
  </si>
  <si>
    <t>0.10.16</t>
  </si>
  <si>
    <t>0.10.17</t>
  </si>
  <si>
    <t>0.10.18</t>
  </si>
  <si>
    <t>0.10.19</t>
  </si>
  <si>
    <t>0.10.20</t>
  </si>
  <si>
    <t>0.10.21</t>
  </si>
  <si>
    <t>0.10.22</t>
  </si>
  <si>
    <t>Montaż oświetlenia (1000lx)</t>
  </si>
  <si>
    <t>Montaz stolarki drzwiowej 90/200</t>
  </si>
  <si>
    <t>Montaz stolarki drzwiowej 90+90/200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</si>
</sst>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2" borderId="0" xfId="2" applyFont="1" applyBorder="1"/>
    <xf numFmtId="0" fontId="3" fillId="0" borderId="0" xfId="0" applyFont="1"/>
    <xf numFmtId="0" fontId="2" fillId="2" borderId="0" xfId="2" applyFont="1" applyBorder="1" applyAlignment="1">
      <alignment horizontal="center"/>
    </xf>
    <xf numFmtId="0" fontId="2" fillId="3" borderId="0" xfId="3" applyFont="1" applyBorder="1"/>
    <xf numFmtId="0" fontId="2" fillId="3" borderId="0" xfId="3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3" fontId="6" fillId="0" borderId="0" xfId="1" applyFont="1" applyBorder="1"/>
    <xf numFmtId="0" fontId="7" fillId="0" borderId="0" xfId="0" applyFont="1"/>
    <xf numFmtId="43" fontId="7" fillId="0" borderId="0" xfId="1" applyFont="1" applyBorder="1"/>
    <xf numFmtId="43" fontId="2" fillId="3" borderId="0" xfId="1" applyFont="1" applyFill="1" applyBorder="1"/>
    <xf numFmtId="43" fontId="0" fillId="0" borderId="0" xfId="1" applyFont="1" applyBorder="1"/>
    <xf numFmtId="0" fontId="2" fillId="4" borderId="0" xfId="4" applyFont="1" applyBorder="1"/>
    <xf numFmtId="2" fontId="2" fillId="4" borderId="0" xfId="4" applyNumberFormat="1" applyFont="1" applyBorder="1"/>
    <xf numFmtId="0" fontId="2" fillId="4" borderId="0" xfId="4" applyFont="1" applyBorder="1" applyAlignment="1">
      <alignment horizontal="right"/>
    </xf>
    <xf numFmtId="43" fontId="2" fillId="4" borderId="0" xfId="1" applyFont="1" applyFill="1" applyBorder="1"/>
    <xf numFmtId="43" fontId="2" fillId="2" borderId="0" xfId="1" applyFont="1" applyFill="1" applyBorder="1" applyAlignment="1">
      <alignment horizontal="center"/>
    </xf>
    <xf numFmtId="43" fontId="2" fillId="3" borderId="0" xfId="1" applyFont="1" applyFill="1" applyBorder="1" applyAlignment="1">
      <alignment horizontal="right"/>
    </xf>
    <xf numFmtId="43" fontId="2" fillId="2" borderId="0" xfId="1" applyFont="1" applyFill="1" applyBorder="1"/>
    <xf numFmtId="164" fontId="0" fillId="0" borderId="0" xfId="0" applyNumberFormat="1"/>
    <xf numFmtId="43" fontId="6" fillId="5" borderId="0" xfId="1" applyFont="1" applyFill="1" applyBorder="1"/>
  </cellXfs>
  <cellStyles count="5">
    <cellStyle name="Akcent 1" xfId="2" builtinId="29"/>
    <cellStyle name="Akcent 2" xfId="3" builtinId="33"/>
    <cellStyle name="Akcent 6" xfId="4" builtinId="49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2D80-8697-48EA-ADD5-416F20EC9B4B}">
  <dimension ref="A2:J153"/>
  <sheetViews>
    <sheetView topLeftCell="A124" workbookViewId="0">
      <selection activeCell="I49" sqref="I49"/>
    </sheetView>
  </sheetViews>
  <sheetFormatPr defaultRowHeight="15" x14ac:dyDescent="0.25"/>
  <cols>
    <col min="1" max="1" width="7" customWidth="1"/>
    <col min="2" max="2" width="47.85546875" customWidth="1"/>
    <col min="3" max="3" width="12.85546875" bestFit="1" customWidth="1"/>
    <col min="4" max="4" width="9.42578125" bestFit="1" customWidth="1"/>
    <col min="5" max="5" width="16.42578125" customWidth="1"/>
    <col min="6" max="7" width="18.42578125" bestFit="1" customWidth="1"/>
    <col min="9" max="9" width="74.7109375" customWidth="1"/>
    <col min="10" max="10" width="9.85546875" bestFit="1" customWidth="1"/>
  </cols>
  <sheetData>
    <row r="2" spans="1:9" ht="18.75" x14ac:dyDescent="0.3">
      <c r="A2" s="11" t="s">
        <v>225</v>
      </c>
    </row>
    <row r="3" spans="1:9" ht="18.75" x14ac:dyDescent="0.3">
      <c r="A3" s="11" t="s">
        <v>163</v>
      </c>
      <c r="C3" s="11"/>
      <c r="D3" s="12"/>
      <c r="E3" s="11"/>
      <c r="F3" s="11"/>
      <c r="G3" s="11"/>
    </row>
    <row r="4" spans="1:9" x14ac:dyDescent="0.25">
      <c r="I4" s="1"/>
    </row>
    <row r="5" spans="1:9" x14ac:dyDescent="0.25">
      <c r="A5" s="2" t="s">
        <v>53</v>
      </c>
      <c r="B5" s="2"/>
      <c r="C5" s="2" t="s">
        <v>54</v>
      </c>
      <c r="D5" s="2"/>
      <c r="E5" s="2"/>
      <c r="F5" s="4" t="s">
        <v>16</v>
      </c>
      <c r="G5" s="4" t="s">
        <v>161</v>
      </c>
    </row>
    <row r="6" spans="1:9" x14ac:dyDescent="0.25">
      <c r="A6" t="s">
        <v>0</v>
      </c>
      <c r="B6" t="s">
        <v>182</v>
      </c>
      <c r="C6" s="14">
        <f>13.35+16.58+0.11</f>
        <v>30.04</v>
      </c>
      <c r="D6" s="9" t="s">
        <v>17</v>
      </c>
      <c r="E6" s="14"/>
      <c r="F6" s="14">
        <f>F15</f>
        <v>104123.90000000001</v>
      </c>
      <c r="G6" s="14">
        <f>G15</f>
        <v>128072.39700000001</v>
      </c>
    </row>
    <row r="7" spans="1:9" x14ac:dyDescent="0.25">
      <c r="A7" t="s">
        <v>1</v>
      </c>
      <c r="B7" t="s">
        <v>7</v>
      </c>
      <c r="C7" s="14">
        <v>8.92</v>
      </c>
      <c r="D7" s="9" t="s">
        <v>17</v>
      </c>
      <c r="E7" s="14"/>
      <c r="F7" s="14">
        <f>F37</f>
        <v>41844.804000000004</v>
      </c>
      <c r="G7" s="14">
        <f>G37</f>
        <v>51469.108919999999</v>
      </c>
    </row>
    <row r="8" spans="1:9" x14ac:dyDescent="0.25">
      <c r="A8" t="s">
        <v>2</v>
      </c>
      <c r="B8" t="s">
        <v>8</v>
      </c>
      <c r="C8" s="14">
        <v>3.57</v>
      </c>
      <c r="D8" s="9" t="s">
        <v>17</v>
      </c>
      <c r="E8" s="14"/>
      <c r="F8" s="14">
        <f>F57</f>
        <v>44942.991999999998</v>
      </c>
      <c r="G8" s="14">
        <f>G57</f>
        <v>55279.880160000008</v>
      </c>
    </row>
    <row r="9" spans="1:9" x14ac:dyDescent="0.25">
      <c r="A9" t="s">
        <v>3</v>
      </c>
      <c r="B9" t="s">
        <v>9</v>
      </c>
      <c r="C9" s="14">
        <v>6.74</v>
      </c>
      <c r="D9" s="9" t="s">
        <v>17</v>
      </c>
      <c r="E9" s="14"/>
      <c r="F9" s="14">
        <f>F81</f>
        <v>41395.321000000004</v>
      </c>
      <c r="G9" s="14">
        <f>G81</f>
        <v>50916.244830000003</v>
      </c>
    </row>
    <row r="10" spans="1:9" x14ac:dyDescent="0.25">
      <c r="A10" t="s">
        <v>4</v>
      </c>
      <c r="B10" t="s">
        <v>10</v>
      </c>
      <c r="C10" s="14">
        <v>30.34</v>
      </c>
      <c r="D10" s="9" t="s">
        <v>17</v>
      </c>
      <c r="E10" s="14"/>
      <c r="F10" s="14">
        <f>F105</f>
        <v>125696.936</v>
      </c>
      <c r="G10" s="14">
        <f>G105</f>
        <v>154607.23127999998</v>
      </c>
    </row>
    <row r="11" spans="1:9" x14ac:dyDescent="0.25">
      <c r="A11" t="s">
        <v>5</v>
      </c>
      <c r="B11" t="s">
        <v>6</v>
      </c>
      <c r="C11" s="14">
        <v>7.48</v>
      </c>
      <c r="D11" s="9" t="s">
        <v>17</v>
      </c>
      <c r="E11" s="14"/>
      <c r="F11" s="14">
        <f>F133</f>
        <v>44897.494000000006</v>
      </c>
      <c r="G11" s="14">
        <f>G133</f>
        <v>55223.91762</v>
      </c>
    </row>
    <row r="12" spans="1:9" x14ac:dyDescent="0.25">
      <c r="A12" s="5"/>
      <c r="B12" s="6" t="s">
        <v>162</v>
      </c>
      <c r="C12" s="13">
        <f>SUM(C6:C11)</f>
        <v>87.09</v>
      </c>
      <c r="D12" s="6" t="s">
        <v>17</v>
      </c>
      <c r="E12" s="13"/>
      <c r="F12" s="13">
        <f>SUM(F6:F11)</f>
        <v>402901.44700000004</v>
      </c>
      <c r="G12" s="13">
        <f>SUM(G6:G11)</f>
        <v>495568.77981000004</v>
      </c>
    </row>
    <row r="13" spans="1:9" x14ac:dyDescent="0.25">
      <c r="E13" s="14"/>
      <c r="F13" s="14"/>
      <c r="G13" s="14"/>
    </row>
    <row r="14" spans="1:9" x14ac:dyDescent="0.25">
      <c r="A14" s="2" t="s">
        <v>11</v>
      </c>
      <c r="B14" s="4" t="s">
        <v>12</v>
      </c>
      <c r="C14" s="4" t="s">
        <v>13</v>
      </c>
      <c r="D14" s="4" t="s">
        <v>14</v>
      </c>
      <c r="E14" s="19" t="s">
        <v>15</v>
      </c>
      <c r="F14" s="19" t="s">
        <v>16</v>
      </c>
      <c r="G14" s="19" t="s">
        <v>161</v>
      </c>
    </row>
    <row r="15" spans="1:9" s="3" customFormat="1" x14ac:dyDescent="0.25">
      <c r="A15" s="15" t="s">
        <v>0</v>
      </c>
      <c r="B15" s="15" t="s">
        <v>182</v>
      </c>
      <c r="C15" s="16"/>
      <c r="D15" s="17"/>
      <c r="E15" s="18"/>
      <c r="F15" s="18">
        <f>SUM(F16:F36)</f>
        <v>104123.90000000001</v>
      </c>
      <c r="G15" s="18">
        <f>SUM(G16:G36)</f>
        <v>128072.39700000001</v>
      </c>
    </row>
    <row r="16" spans="1:9" x14ac:dyDescent="0.25">
      <c r="A16" s="7" t="s">
        <v>56</v>
      </c>
      <c r="B16" s="8" t="s">
        <v>168</v>
      </c>
      <c r="C16" s="10">
        <v>53.83</v>
      </c>
      <c r="D16" s="9" t="s">
        <v>17</v>
      </c>
      <c r="E16" s="10">
        <v>88.000000000000014</v>
      </c>
      <c r="F16" s="10">
        <f t="shared" ref="F16:F35" si="0">C16*E16</f>
        <v>4737.0400000000009</v>
      </c>
      <c r="G16" s="14">
        <f>F16*1.23</f>
        <v>5826.5592000000006</v>
      </c>
    </row>
    <row r="17" spans="1:10" x14ac:dyDescent="0.25">
      <c r="A17" s="7" t="s">
        <v>57</v>
      </c>
      <c r="B17" s="8" t="s">
        <v>164</v>
      </c>
      <c r="C17" s="10">
        <v>4</v>
      </c>
      <c r="D17" s="9" t="s">
        <v>18</v>
      </c>
      <c r="E17" s="10">
        <v>132</v>
      </c>
      <c r="F17" s="10">
        <f t="shared" si="0"/>
        <v>528</v>
      </c>
      <c r="G17" s="14">
        <f t="shared" ref="G17:G91" si="1">F17*1.23</f>
        <v>649.43999999999994</v>
      </c>
    </row>
    <row r="18" spans="1:10" x14ac:dyDescent="0.25">
      <c r="A18" s="7" t="s">
        <v>58</v>
      </c>
      <c r="B18" s="8" t="s">
        <v>165</v>
      </c>
      <c r="C18" s="10">
        <v>16.8</v>
      </c>
      <c r="D18" s="9" t="s">
        <v>17</v>
      </c>
      <c r="E18" s="10">
        <v>82.500000000000014</v>
      </c>
      <c r="F18" s="10">
        <f t="shared" si="0"/>
        <v>1386.0000000000002</v>
      </c>
      <c r="G18" s="14">
        <f t="shared" si="1"/>
        <v>1704.7800000000002</v>
      </c>
    </row>
    <row r="19" spans="1:10" x14ac:dyDescent="0.25">
      <c r="A19" s="7" t="s">
        <v>59</v>
      </c>
      <c r="B19" s="8" t="s">
        <v>19</v>
      </c>
      <c r="C19" s="10">
        <v>30.04</v>
      </c>
      <c r="D19" s="9" t="s">
        <v>17</v>
      </c>
      <c r="E19" s="10">
        <v>38.500000000000007</v>
      </c>
      <c r="F19" s="10">
        <f t="shared" si="0"/>
        <v>1156.5400000000002</v>
      </c>
      <c r="G19" s="14">
        <f t="shared" si="1"/>
        <v>1422.5442000000003</v>
      </c>
    </row>
    <row r="20" spans="1:10" x14ac:dyDescent="0.25">
      <c r="A20" s="7" t="s">
        <v>60</v>
      </c>
      <c r="B20" s="8" t="s">
        <v>20</v>
      </c>
      <c r="C20" s="10">
        <v>1</v>
      </c>
      <c r="D20" s="9" t="s">
        <v>21</v>
      </c>
      <c r="E20" s="10">
        <v>132</v>
      </c>
      <c r="F20" s="10">
        <f t="shared" si="0"/>
        <v>132</v>
      </c>
      <c r="G20" s="14">
        <f t="shared" si="1"/>
        <v>162.35999999999999</v>
      </c>
    </row>
    <row r="21" spans="1:10" x14ac:dyDescent="0.25">
      <c r="A21" s="7" t="s">
        <v>61</v>
      </c>
      <c r="B21" s="8" t="s">
        <v>22</v>
      </c>
      <c r="C21" s="10">
        <v>108.33</v>
      </c>
      <c r="D21" s="9" t="s">
        <v>17</v>
      </c>
      <c r="E21" s="10">
        <v>17.600000000000001</v>
      </c>
      <c r="F21" s="10">
        <f t="shared" si="0"/>
        <v>1906.6080000000002</v>
      </c>
      <c r="G21" s="14">
        <f t="shared" si="1"/>
        <v>2345.1278400000001</v>
      </c>
    </row>
    <row r="22" spans="1:10" x14ac:dyDescent="0.25">
      <c r="A22" s="7" t="s">
        <v>62</v>
      </c>
      <c r="B22" s="8" t="s">
        <v>23</v>
      </c>
      <c r="C22" s="10">
        <v>108.33</v>
      </c>
      <c r="D22" s="9" t="s">
        <v>17</v>
      </c>
      <c r="E22" s="10">
        <v>8.8000000000000007</v>
      </c>
      <c r="F22" s="10">
        <f t="shared" si="0"/>
        <v>953.30400000000009</v>
      </c>
      <c r="G22" s="14">
        <f t="shared" si="1"/>
        <v>1172.5639200000001</v>
      </c>
    </row>
    <row r="23" spans="1:10" x14ac:dyDescent="0.25">
      <c r="A23" s="7" t="s">
        <v>63</v>
      </c>
      <c r="B23" s="8" t="s">
        <v>25</v>
      </c>
      <c r="C23" s="10">
        <v>108.33</v>
      </c>
      <c r="D23" s="9" t="s">
        <v>17</v>
      </c>
      <c r="E23" s="10">
        <v>33</v>
      </c>
      <c r="F23" s="10">
        <f t="shared" si="0"/>
        <v>3574.89</v>
      </c>
      <c r="G23" s="14">
        <f t="shared" si="1"/>
        <v>4397.1147000000001</v>
      </c>
      <c r="J23" s="22"/>
    </row>
    <row r="24" spans="1:10" x14ac:dyDescent="0.25">
      <c r="A24" s="7" t="s">
        <v>64</v>
      </c>
      <c r="B24" s="8" t="s">
        <v>26</v>
      </c>
      <c r="C24" s="10">
        <v>108.33</v>
      </c>
      <c r="D24" s="9" t="s">
        <v>17</v>
      </c>
      <c r="E24" s="10">
        <v>49.500000000000007</v>
      </c>
      <c r="F24" s="10">
        <f t="shared" si="0"/>
        <v>5362.3350000000009</v>
      </c>
      <c r="G24" s="14">
        <f t="shared" si="1"/>
        <v>6595.672050000001</v>
      </c>
    </row>
    <row r="25" spans="1:10" x14ac:dyDescent="0.25">
      <c r="A25" s="7" t="s">
        <v>65</v>
      </c>
      <c r="B25" s="8" t="s">
        <v>27</v>
      </c>
      <c r="C25" s="10">
        <v>30.04</v>
      </c>
      <c r="D25" s="9" t="s">
        <v>17</v>
      </c>
      <c r="E25" s="10">
        <v>82.500000000000014</v>
      </c>
      <c r="F25" s="10">
        <f t="shared" si="0"/>
        <v>2478.3000000000002</v>
      </c>
      <c r="G25" s="14">
        <f t="shared" si="1"/>
        <v>3048.3090000000002</v>
      </c>
      <c r="J25" s="22"/>
    </row>
    <row r="26" spans="1:10" x14ac:dyDescent="0.25">
      <c r="A26" s="7" t="s">
        <v>66</v>
      </c>
      <c r="B26" s="8" t="s">
        <v>169</v>
      </c>
      <c r="C26" s="10">
        <v>33.049999999999997</v>
      </c>
      <c r="D26" s="9" t="s">
        <v>17</v>
      </c>
      <c r="E26" s="10">
        <v>220</v>
      </c>
      <c r="F26" s="10">
        <f t="shared" si="0"/>
        <v>7270.9999999999991</v>
      </c>
      <c r="G26" s="14">
        <f t="shared" si="1"/>
        <v>8943.3299999999981</v>
      </c>
    </row>
    <row r="27" spans="1:10" x14ac:dyDescent="0.25">
      <c r="A27" s="7" t="s">
        <v>67</v>
      </c>
      <c r="B27" s="8" t="s">
        <v>170</v>
      </c>
      <c r="C27" s="10">
        <v>1</v>
      </c>
      <c r="D27" s="9" t="s">
        <v>21</v>
      </c>
      <c r="E27" s="10">
        <v>3500</v>
      </c>
      <c r="F27" s="10">
        <f t="shared" si="0"/>
        <v>3500</v>
      </c>
      <c r="G27" s="14">
        <f t="shared" si="1"/>
        <v>4305</v>
      </c>
    </row>
    <row r="28" spans="1:10" x14ac:dyDescent="0.25">
      <c r="A28" s="7" t="s">
        <v>68</v>
      </c>
      <c r="B28" s="7" t="s">
        <v>30</v>
      </c>
      <c r="C28" s="10">
        <v>2</v>
      </c>
      <c r="D28" s="9" t="s">
        <v>21</v>
      </c>
      <c r="E28" s="10">
        <v>17500</v>
      </c>
      <c r="F28" s="10">
        <f t="shared" si="0"/>
        <v>35000</v>
      </c>
      <c r="G28" s="14">
        <f t="shared" si="1"/>
        <v>43050</v>
      </c>
    </row>
    <row r="29" spans="1:10" x14ac:dyDescent="0.25">
      <c r="A29" s="7" t="s">
        <v>69</v>
      </c>
      <c r="B29" s="7" t="s">
        <v>171</v>
      </c>
      <c r="C29" s="10">
        <v>1</v>
      </c>
      <c r="D29" s="9" t="s">
        <v>21</v>
      </c>
      <c r="E29" s="10">
        <v>12000</v>
      </c>
      <c r="F29" s="10">
        <f t="shared" si="0"/>
        <v>12000</v>
      </c>
      <c r="G29" s="14">
        <f t="shared" si="1"/>
        <v>14760</v>
      </c>
    </row>
    <row r="30" spans="1:10" x14ac:dyDescent="0.25">
      <c r="A30" s="7" t="s">
        <v>70</v>
      </c>
      <c r="B30" s="7" t="s">
        <v>172</v>
      </c>
      <c r="C30" s="10">
        <v>16.66</v>
      </c>
      <c r="D30" s="9" t="s">
        <v>32</v>
      </c>
      <c r="E30" s="10">
        <v>217.8</v>
      </c>
      <c r="F30" s="10">
        <f t="shared" si="0"/>
        <v>3628.5480000000002</v>
      </c>
      <c r="G30" s="14">
        <f t="shared" si="1"/>
        <v>4463.1140400000004</v>
      </c>
    </row>
    <row r="31" spans="1:10" x14ac:dyDescent="0.25">
      <c r="A31" s="7" t="s">
        <v>71</v>
      </c>
      <c r="B31" s="8" t="s">
        <v>180</v>
      </c>
      <c r="C31" s="10">
        <v>92.75</v>
      </c>
      <c r="D31" s="9" t="s">
        <v>17</v>
      </c>
      <c r="E31" s="10">
        <v>38.500000000000007</v>
      </c>
      <c r="F31" s="10">
        <f t="shared" si="0"/>
        <v>3570.8750000000005</v>
      </c>
      <c r="G31" s="14">
        <f t="shared" si="1"/>
        <v>4392.1762500000004</v>
      </c>
    </row>
    <row r="32" spans="1:10" x14ac:dyDescent="0.25">
      <c r="A32" s="7" t="s">
        <v>72</v>
      </c>
      <c r="B32" s="8" t="s">
        <v>173</v>
      </c>
      <c r="C32" s="10">
        <v>15.58</v>
      </c>
      <c r="D32" s="9" t="s">
        <v>17</v>
      </c>
      <c r="E32" s="10">
        <v>187</v>
      </c>
      <c r="F32" s="10">
        <f t="shared" si="0"/>
        <v>2913.46</v>
      </c>
      <c r="G32" s="14">
        <f t="shared" si="1"/>
        <v>3583.5558000000001</v>
      </c>
    </row>
    <row r="33" spans="1:7" x14ac:dyDescent="0.25">
      <c r="A33" s="7" t="s">
        <v>215</v>
      </c>
      <c r="B33" s="8" t="s">
        <v>193</v>
      </c>
      <c r="C33" s="10">
        <v>1</v>
      </c>
      <c r="D33" s="9" t="s">
        <v>21</v>
      </c>
      <c r="E33" s="10">
        <v>3300.0000000000005</v>
      </c>
      <c r="F33" s="10">
        <f t="shared" si="0"/>
        <v>3300.0000000000005</v>
      </c>
      <c r="G33" s="14">
        <f t="shared" si="1"/>
        <v>4059.0000000000005</v>
      </c>
    </row>
    <row r="34" spans="1:7" x14ac:dyDescent="0.25">
      <c r="A34" s="7" t="s">
        <v>216</v>
      </c>
      <c r="B34" s="8" t="s">
        <v>202</v>
      </c>
      <c r="C34" s="10">
        <v>1</v>
      </c>
      <c r="D34" s="9" t="s">
        <v>21</v>
      </c>
      <c r="E34" s="10">
        <v>5500.0000000000009</v>
      </c>
      <c r="F34" s="10">
        <f t="shared" si="0"/>
        <v>5500.0000000000009</v>
      </c>
      <c r="G34" s="14">
        <f t="shared" si="1"/>
        <v>6765.0000000000009</v>
      </c>
    </row>
    <row r="35" spans="1:7" x14ac:dyDescent="0.25">
      <c r="A35" s="7" t="s">
        <v>217</v>
      </c>
      <c r="B35" s="8" t="s">
        <v>183</v>
      </c>
      <c r="C35" s="10">
        <v>5</v>
      </c>
      <c r="D35" s="9" t="s">
        <v>185</v>
      </c>
      <c r="E35" s="10">
        <v>385.00000000000006</v>
      </c>
      <c r="F35" s="10">
        <f t="shared" si="0"/>
        <v>1925.0000000000002</v>
      </c>
      <c r="G35" s="14">
        <f t="shared" si="1"/>
        <v>2367.7500000000005</v>
      </c>
    </row>
    <row r="36" spans="1:7" x14ac:dyDescent="0.25">
      <c r="A36" s="7" t="s">
        <v>218</v>
      </c>
      <c r="B36" s="8" t="s">
        <v>192</v>
      </c>
      <c r="C36" s="10">
        <v>3</v>
      </c>
      <c r="D36" s="9" t="s">
        <v>185</v>
      </c>
      <c r="E36" s="10">
        <v>1100</v>
      </c>
      <c r="F36" s="10">
        <f>C36*E36</f>
        <v>3300</v>
      </c>
      <c r="G36" s="14">
        <f t="shared" si="1"/>
        <v>4059</v>
      </c>
    </row>
    <row r="37" spans="1:7" s="3" customFormat="1" x14ac:dyDescent="0.25">
      <c r="A37" s="15" t="s">
        <v>1</v>
      </c>
      <c r="B37" s="15" t="s">
        <v>55</v>
      </c>
      <c r="C37" s="16"/>
      <c r="D37" s="17"/>
      <c r="E37" s="18">
        <v>0</v>
      </c>
      <c r="F37" s="18">
        <f>SUM(F38:F56)</f>
        <v>41844.804000000004</v>
      </c>
      <c r="G37" s="18">
        <f>SUM(G38:G56)</f>
        <v>51469.108919999999</v>
      </c>
    </row>
    <row r="38" spans="1:7" x14ac:dyDescent="0.25">
      <c r="A38" s="7" t="s">
        <v>73</v>
      </c>
      <c r="B38" s="8" t="s">
        <v>164</v>
      </c>
      <c r="C38" s="10">
        <v>1</v>
      </c>
      <c r="D38" s="9" t="s">
        <v>18</v>
      </c>
      <c r="E38" s="10">
        <v>132</v>
      </c>
      <c r="F38" s="10">
        <f t="shared" ref="F38:F55" si="2">C38*E38</f>
        <v>132</v>
      </c>
      <c r="G38" s="14">
        <f t="shared" si="1"/>
        <v>162.35999999999999</v>
      </c>
    </row>
    <row r="39" spans="1:7" x14ac:dyDescent="0.25">
      <c r="A39" s="7" t="s">
        <v>74</v>
      </c>
      <c r="B39" s="8" t="s">
        <v>19</v>
      </c>
      <c r="C39" s="10">
        <v>8.92</v>
      </c>
      <c r="D39" s="9" t="s">
        <v>17</v>
      </c>
      <c r="E39" s="10">
        <v>38.500000000000007</v>
      </c>
      <c r="F39" s="10">
        <f t="shared" si="2"/>
        <v>343.42000000000007</v>
      </c>
      <c r="G39" s="14">
        <f t="shared" si="1"/>
        <v>422.40660000000008</v>
      </c>
    </row>
    <row r="40" spans="1:7" x14ac:dyDescent="0.25">
      <c r="A40" s="7" t="s">
        <v>75</v>
      </c>
      <c r="B40" s="8" t="s">
        <v>34</v>
      </c>
      <c r="C40" s="10">
        <v>21.5</v>
      </c>
      <c r="D40" s="9" t="s">
        <v>21</v>
      </c>
      <c r="E40" s="10">
        <v>60.500000000000007</v>
      </c>
      <c r="F40" s="10">
        <f t="shared" si="2"/>
        <v>1300.7500000000002</v>
      </c>
      <c r="G40" s="14">
        <f t="shared" si="1"/>
        <v>1599.9225000000004</v>
      </c>
    </row>
    <row r="41" spans="1:7" x14ac:dyDescent="0.25">
      <c r="A41" s="7" t="s">
        <v>76</v>
      </c>
      <c r="B41" s="8" t="s">
        <v>22</v>
      </c>
      <c r="C41" s="10">
        <v>43.96</v>
      </c>
      <c r="D41" s="9" t="s">
        <v>17</v>
      </c>
      <c r="E41" s="10">
        <v>17.600000000000001</v>
      </c>
      <c r="F41" s="10">
        <f t="shared" si="2"/>
        <v>773.69600000000003</v>
      </c>
      <c r="G41" s="14">
        <f t="shared" si="1"/>
        <v>951.64607999999998</v>
      </c>
    </row>
    <row r="42" spans="1:7" x14ac:dyDescent="0.25">
      <c r="A42" s="7" t="s">
        <v>77</v>
      </c>
      <c r="B42" s="8" t="s">
        <v>23</v>
      </c>
      <c r="C42" s="10">
        <v>43.96</v>
      </c>
      <c r="D42" s="9" t="s">
        <v>17</v>
      </c>
      <c r="E42" s="10">
        <v>8.8000000000000007</v>
      </c>
      <c r="F42" s="10">
        <f t="shared" si="2"/>
        <v>386.84800000000001</v>
      </c>
      <c r="G42" s="14">
        <f t="shared" si="1"/>
        <v>475.82303999999999</v>
      </c>
    </row>
    <row r="43" spans="1:7" x14ac:dyDescent="0.25">
      <c r="A43" s="7" t="s">
        <v>78</v>
      </c>
      <c r="B43" s="8" t="s">
        <v>24</v>
      </c>
      <c r="C43" s="10">
        <v>1</v>
      </c>
      <c r="D43" s="9" t="s">
        <v>21</v>
      </c>
      <c r="E43" s="10">
        <v>1342.0000000000002</v>
      </c>
      <c r="F43" s="10">
        <f t="shared" si="2"/>
        <v>1342.0000000000002</v>
      </c>
      <c r="G43" s="14">
        <f t="shared" si="1"/>
        <v>1650.6600000000003</v>
      </c>
    </row>
    <row r="44" spans="1:7" x14ac:dyDescent="0.25">
      <c r="A44" s="7" t="s">
        <v>79</v>
      </c>
      <c r="B44" s="8" t="s">
        <v>25</v>
      </c>
      <c r="C44" s="10">
        <v>43.96</v>
      </c>
      <c r="D44" s="9" t="s">
        <v>17</v>
      </c>
      <c r="E44" s="10">
        <v>33</v>
      </c>
      <c r="F44" s="10">
        <f t="shared" si="2"/>
        <v>1450.68</v>
      </c>
      <c r="G44" s="14">
        <f t="shared" si="1"/>
        <v>1784.3364000000001</v>
      </c>
    </row>
    <row r="45" spans="1:7" x14ac:dyDescent="0.25">
      <c r="A45" s="7" t="s">
        <v>80</v>
      </c>
      <c r="B45" s="8" t="s">
        <v>26</v>
      </c>
      <c r="C45" s="10">
        <v>43.96</v>
      </c>
      <c r="D45" s="9" t="s">
        <v>17</v>
      </c>
      <c r="E45" s="10">
        <v>49.500000000000007</v>
      </c>
      <c r="F45" s="10">
        <f t="shared" si="2"/>
        <v>2176.0200000000004</v>
      </c>
      <c r="G45" s="14">
        <f t="shared" si="1"/>
        <v>2676.5046000000007</v>
      </c>
    </row>
    <row r="46" spans="1:7" x14ac:dyDescent="0.25">
      <c r="A46" s="7" t="s">
        <v>81</v>
      </c>
      <c r="B46" s="8" t="s">
        <v>27</v>
      </c>
      <c r="C46" s="10">
        <v>8.92</v>
      </c>
      <c r="D46" s="9" t="s">
        <v>17</v>
      </c>
      <c r="E46" s="10">
        <v>82.500000000000014</v>
      </c>
      <c r="F46" s="10">
        <f t="shared" si="2"/>
        <v>735.90000000000009</v>
      </c>
      <c r="G46" s="14">
        <f t="shared" si="1"/>
        <v>905.15700000000015</v>
      </c>
    </row>
    <row r="47" spans="1:7" x14ac:dyDescent="0.25">
      <c r="A47" s="7" t="s">
        <v>82</v>
      </c>
      <c r="B47" s="8" t="s">
        <v>169</v>
      </c>
      <c r="C47" s="10">
        <v>8.92</v>
      </c>
      <c r="D47" s="9" t="s">
        <v>17</v>
      </c>
      <c r="E47" s="10">
        <v>220</v>
      </c>
      <c r="F47" s="10">
        <f t="shared" si="2"/>
        <v>1962.4</v>
      </c>
      <c r="G47" s="14">
        <f t="shared" si="1"/>
        <v>2413.752</v>
      </c>
    </row>
    <row r="48" spans="1:7" x14ac:dyDescent="0.25">
      <c r="A48" s="7" t="s">
        <v>83</v>
      </c>
      <c r="B48" s="8" t="s">
        <v>170</v>
      </c>
      <c r="C48" s="10">
        <v>1</v>
      </c>
      <c r="D48" s="9" t="s">
        <v>21</v>
      </c>
      <c r="E48" s="10">
        <v>1210.0000000000002</v>
      </c>
      <c r="F48" s="10">
        <f t="shared" si="2"/>
        <v>1210.0000000000002</v>
      </c>
      <c r="G48" s="14">
        <f t="shared" si="1"/>
        <v>1488.3000000000002</v>
      </c>
    </row>
    <row r="49" spans="1:7" x14ac:dyDescent="0.25">
      <c r="A49" s="7" t="s">
        <v>84</v>
      </c>
      <c r="B49" s="7" t="s">
        <v>174</v>
      </c>
      <c r="C49" s="10">
        <v>1</v>
      </c>
      <c r="D49" s="9" t="s">
        <v>21</v>
      </c>
      <c r="E49" s="10">
        <v>12000</v>
      </c>
      <c r="F49" s="10">
        <f t="shared" si="2"/>
        <v>12000</v>
      </c>
      <c r="G49" s="14">
        <f t="shared" si="1"/>
        <v>14760</v>
      </c>
    </row>
    <row r="50" spans="1:7" x14ac:dyDescent="0.25">
      <c r="A50" s="7" t="s">
        <v>85</v>
      </c>
      <c r="B50" s="7" t="s">
        <v>172</v>
      </c>
      <c r="C50" s="10">
        <v>11.55</v>
      </c>
      <c r="D50" s="9" t="s">
        <v>32</v>
      </c>
      <c r="E50" s="10">
        <v>217.8</v>
      </c>
      <c r="F50" s="10">
        <f t="shared" si="2"/>
        <v>2515.59</v>
      </c>
      <c r="G50" s="14">
        <f t="shared" si="1"/>
        <v>3094.1757000000002</v>
      </c>
    </row>
    <row r="51" spans="1:7" x14ac:dyDescent="0.25">
      <c r="A51" s="7" t="s">
        <v>86</v>
      </c>
      <c r="B51" s="8" t="s">
        <v>180</v>
      </c>
      <c r="C51" s="10">
        <v>43.96</v>
      </c>
      <c r="D51" s="9" t="s">
        <v>17</v>
      </c>
      <c r="E51" s="10">
        <v>38.500000000000007</v>
      </c>
      <c r="F51" s="10">
        <f t="shared" si="2"/>
        <v>1692.4600000000003</v>
      </c>
      <c r="G51" s="14">
        <f t="shared" si="1"/>
        <v>2081.7258000000002</v>
      </c>
    </row>
    <row r="52" spans="1:7" x14ac:dyDescent="0.25">
      <c r="A52" s="7" t="s">
        <v>87</v>
      </c>
      <c r="B52" s="8" t="s">
        <v>173</v>
      </c>
      <c r="C52" s="10">
        <v>8.92</v>
      </c>
      <c r="D52" s="9" t="s">
        <v>17</v>
      </c>
      <c r="E52" s="10">
        <v>187</v>
      </c>
      <c r="F52" s="10">
        <f t="shared" si="2"/>
        <v>1668.04</v>
      </c>
      <c r="G52" s="14">
        <f t="shared" si="1"/>
        <v>2051.6891999999998</v>
      </c>
    </row>
    <row r="53" spans="1:7" x14ac:dyDescent="0.25">
      <c r="A53" s="7" t="s">
        <v>211</v>
      </c>
      <c r="B53" s="8" t="s">
        <v>193</v>
      </c>
      <c r="C53" s="10">
        <v>1</v>
      </c>
      <c r="D53" s="9" t="s">
        <v>21</v>
      </c>
      <c r="E53" s="10">
        <v>3300.0000000000005</v>
      </c>
      <c r="F53" s="10">
        <f t="shared" si="2"/>
        <v>3300.0000000000005</v>
      </c>
      <c r="G53" s="14">
        <f t="shared" si="1"/>
        <v>4059.0000000000005</v>
      </c>
    </row>
    <row r="54" spans="1:7" x14ac:dyDescent="0.25">
      <c r="A54" s="7" t="s">
        <v>212</v>
      </c>
      <c r="B54" s="8" t="s">
        <v>202</v>
      </c>
      <c r="C54" s="10">
        <v>1</v>
      </c>
      <c r="D54" s="9" t="s">
        <v>21</v>
      </c>
      <c r="E54" s="10">
        <v>5500.0000000000009</v>
      </c>
      <c r="F54" s="10">
        <f t="shared" si="2"/>
        <v>5500.0000000000009</v>
      </c>
      <c r="G54" s="14">
        <f t="shared" si="1"/>
        <v>6765.0000000000009</v>
      </c>
    </row>
    <row r="55" spans="1:7" x14ac:dyDescent="0.25">
      <c r="A55" s="7" t="s">
        <v>213</v>
      </c>
      <c r="B55" s="8" t="s">
        <v>183</v>
      </c>
      <c r="C55" s="10">
        <v>3</v>
      </c>
      <c r="D55" s="9" t="s">
        <v>185</v>
      </c>
      <c r="E55" s="10">
        <v>385.00000000000006</v>
      </c>
      <c r="F55" s="10">
        <f t="shared" si="2"/>
        <v>1155.0000000000002</v>
      </c>
      <c r="G55" s="14">
        <f t="shared" si="1"/>
        <v>1420.6500000000003</v>
      </c>
    </row>
    <row r="56" spans="1:7" x14ac:dyDescent="0.25">
      <c r="A56" s="7" t="s">
        <v>214</v>
      </c>
      <c r="B56" s="8" t="s">
        <v>192</v>
      </c>
      <c r="C56" s="10">
        <v>2</v>
      </c>
      <c r="D56" s="9" t="s">
        <v>185</v>
      </c>
      <c r="E56" s="10">
        <v>1100</v>
      </c>
      <c r="F56" s="10">
        <f>C56*E56</f>
        <v>2200</v>
      </c>
      <c r="G56" s="14">
        <f t="shared" si="1"/>
        <v>2706</v>
      </c>
    </row>
    <row r="57" spans="1:7" s="3" customFormat="1" x14ac:dyDescent="0.25">
      <c r="A57" s="15" t="s">
        <v>2</v>
      </c>
      <c r="B57" s="15" t="s">
        <v>8</v>
      </c>
      <c r="C57" s="16"/>
      <c r="D57" s="17"/>
      <c r="E57" s="18">
        <v>0</v>
      </c>
      <c r="F57" s="18">
        <f>SUM(F58:F80)</f>
        <v>44942.991999999998</v>
      </c>
      <c r="G57" s="18">
        <f>SUM(G58:G80)</f>
        <v>55279.880160000008</v>
      </c>
    </row>
    <row r="58" spans="1:7" x14ac:dyDescent="0.25">
      <c r="A58" s="7" t="s">
        <v>88</v>
      </c>
      <c r="B58" s="8" t="s">
        <v>35</v>
      </c>
      <c r="C58" s="10">
        <v>3.57</v>
      </c>
      <c r="D58" s="9" t="s">
        <v>17</v>
      </c>
      <c r="E58" s="10">
        <v>60.500000000000007</v>
      </c>
      <c r="F58" s="10">
        <f>C58*E58</f>
        <v>215.98500000000001</v>
      </c>
      <c r="G58" s="14">
        <f t="shared" si="1"/>
        <v>265.66155000000003</v>
      </c>
    </row>
    <row r="59" spans="1:7" x14ac:dyDescent="0.25">
      <c r="A59" s="7" t="s">
        <v>89</v>
      </c>
      <c r="B59" s="8" t="s">
        <v>166</v>
      </c>
      <c r="C59" s="10">
        <v>55.56</v>
      </c>
      <c r="D59" s="9" t="s">
        <v>17</v>
      </c>
      <c r="E59" s="10">
        <v>44.000000000000007</v>
      </c>
      <c r="F59" s="10">
        <f t="shared" ref="F59:F79" si="3">C59*E59</f>
        <v>2444.6400000000003</v>
      </c>
      <c r="G59" s="14">
        <f t="shared" si="1"/>
        <v>3006.9072000000006</v>
      </c>
    </row>
    <row r="60" spans="1:7" x14ac:dyDescent="0.25">
      <c r="A60" s="7" t="s">
        <v>90</v>
      </c>
      <c r="B60" s="8" t="s">
        <v>167</v>
      </c>
      <c r="C60" s="10">
        <v>4</v>
      </c>
      <c r="D60" s="9" t="s">
        <v>21</v>
      </c>
      <c r="E60" s="10">
        <v>132</v>
      </c>
      <c r="F60" s="10">
        <f t="shared" si="3"/>
        <v>528</v>
      </c>
      <c r="G60" s="14">
        <f t="shared" si="1"/>
        <v>649.43999999999994</v>
      </c>
    </row>
    <row r="61" spans="1:7" x14ac:dyDescent="0.25">
      <c r="A61" s="7" t="s">
        <v>91</v>
      </c>
      <c r="B61" s="8" t="s">
        <v>36</v>
      </c>
      <c r="C61" s="10">
        <v>1</v>
      </c>
      <c r="D61" s="9" t="s">
        <v>21</v>
      </c>
      <c r="E61" s="10">
        <v>49.500000000000007</v>
      </c>
      <c r="F61" s="10">
        <f t="shared" si="3"/>
        <v>49.500000000000007</v>
      </c>
      <c r="G61" s="14">
        <f t="shared" si="1"/>
        <v>60.885000000000005</v>
      </c>
    </row>
    <row r="62" spans="1:7" x14ac:dyDescent="0.25">
      <c r="A62" s="7" t="s">
        <v>92</v>
      </c>
      <c r="B62" s="8" t="s">
        <v>37</v>
      </c>
      <c r="C62" s="10">
        <v>1</v>
      </c>
      <c r="D62" s="9" t="s">
        <v>21</v>
      </c>
      <c r="E62" s="10">
        <v>99.000000000000014</v>
      </c>
      <c r="F62" s="10">
        <f t="shared" si="3"/>
        <v>99.000000000000014</v>
      </c>
      <c r="G62" s="14">
        <f t="shared" si="1"/>
        <v>121.77000000000001</v>
      </c>
    </row>
    <row r="63" spans="1:7" x14ac:dyDescent="0.25">
      <c r="A63" s="7" t="s">
        <v>93</v>
      </c>
      <c r="B63" s="8" t="s">
        <v>165</v>
      </c>
      <c r="C63" s="10">
        <v>14.56</v>
      </c>
      <c r="D63" s="9" t="s">
        <v>17</v>
      </c>
      <c r="E63" s="10">
        <v>77.000000000000014</v>
      </c>
      <c r="F63" s="10">
        <f t="shared" si="3"/>
        <v>1121.1200000000003</v>
      </c>
      <c r="G63" s="14">
        <f t="shared" si="1"/>
        <v>1378.9776000000004</v>
      </c>
    </row>
    <row r="64" spans="1:7" x14ac:dyDescent="0.25">
      <c r="A64" s="7" t="s">
        <v>94</v>
      </c>
      <c r="B64" s="8" t="s">
        <v>24</v>
      </c>
      <c r="C64" s="10">
        <v>2</v>
      </c>
      <c r="D64" s="9" t="s">
        <v>21</v>
      </c>
      <c r="E64" s="10">
        <v>1342.0000000000002</v>
      </c>
      <c r="F64" s="10">
        <f t="shared" si="3"/>
        <v>2684.0000000000005</v>
      </c>
      <c r="G64" s="14">
        <f t="shared" si="1"/>
        <v>3301.3200000000006</v>
      </c>
    </row>
    <row r="65" spans="1:7" x14ac:dyDescent="0.25">
      <c r="A65" s="7" t="s">
        <v>95</v>
      </c>
      <c r="B65" s="8" t="s">
        <v>50</v>
      </c>
      <c r="C65" s="10">
        <v>5.83</v>
      </c>
      <c r="D65" s="9" t="s">
        <v>17</v>
      </c>
      <c r="E65" s="10">
        <v>286.00000000000006</v>
      </c>
      <c r="F65" s="10">
        <f t="shared" si="3"/>
        <v>1667.3800000000003</v>
      </c>
      <c r="G65" s="14">
        <f t="shared" si="1"/>
        <v>2050.8774000000003</v>
      </c>
    </row>
    <row r="66" spans="1:7" x14ac:dyDescent="0.25">
      <c r="A66" s="7" t="s">
        <v>96</v>
      </c>
      <c r="B66" s="8" t="s">
        <v>25</v>
      </c>
      <c r="C66" s="10">
        <v>28.22</v>
      </c>
      <c r="D66" s="9" t="s">
        <v>17</v>
      </c>
      <c r="E66" s="10">
        <v>33</v>
      </c>
      <c r="F66" s="10">
        <f t="shared" si="3"/>
        <v>931.26</v>
      </c>
      <c r="G66" s="14">
        <f t="shared" si="1"/>
        <v>1145.4497999999999</v>
      </c>
    </row>
    <row r="67" spans="1:7" x14ac:dyDescent="0.25">
      <c r="A67" s="7" t="s">
        <v>97</v>
      </c>
      <c r="B67" s="8" t="s">
        <v>26</v>
      </c>
      <c r="C67" s="10">
        <v>28.22</v>
      </c>
      <c r="D67" s="9" t="s">
        <v>17</v>
      </c>
      <c r="E67" s="10">
        <v>49.500000000000007</v>
      </c>
      <c r="F67" s="10">
        <f t="shared" si="3"/>
        <v>1396.89</v>
      </c>
      <c r="G67" s="14">
        <f t="shared" si="1"/>
        <v>1718.1747</v>
      </c>
    </row>
    <row r="68" spans="1:7" x14ac:dyDescent="0.25">
      <c r="A68" s="7" t="s">
        <v>98</v>
      </c>
      <c r="B68" s="8" t="s">
        <v>23</v>
      </c>
      <c r="C68" s="10">
        <v>28.22</v>
      </c>
      <c r="D68" s="9" t="s">
        <v>17</v>
      </c>
      <c r="E68" s="10">
        <v>8.8000000000000007</v>
      </c>
      <c r="F68" s="10">
        <f t="shared" si="3"/>
        <v>248.33600000000001</v>
      </c>
      <c r="G68" s="14">
        <f t="shared" si="1"/>
        <v>305.45328000000001</v>
      </c>
    </row>
    <row r="69" spans="1:7" x14ac:dyDescent="0.25">
      <c r="A69" s="7" t="s">
        <v>99</v>
      </c>
      <c r="B69" s="8" t="s">
        <v>27</v>
      </c>
      <c r="C69" s="10">
        <v>3.57</v>
      </c>
      <c r="D69" s="9" t="s">
        <v>17</v>
      </c>
      <c r="E69" s="10">
        <v>82.500000000000014</v>
      </c>
      <c r="F69" s="10">
        <f t="shared" si="3"/>
        <v>294.52500000000003</v>
      </c>
      <c r="G69" s="14">
        <f t="shared" si="1"/>
        <v>362.26575000000003</v>
      </c>
    </row>
    <row r="70" spans="1:7" x14ac:dyDescent="0.25">
      <c r="A70" s="7" t="s">
        <v>100</v>
      </c>
      <c r="B70" s="8" t="s">
        <v>39</v>
      </c>
      <c r="C70" s="10">
        <v>28.22</v>
      </c>
      <c r="D70" s="9" t="s">
        <v>17</v>
      </c>
      <c r="E70" s="10">
        <v>52.800000000000004</v>
      </c>
      <c r="F70" s="10">
        <f t="shared" si="3"/>
        <v>1490.0160000000001</v>
      </c>
      <c r="G70" s="14">
        <f t="shared" si="1"/>
        <v>1832.7196800000002</v>
      </c>
    </row>
    <row r="71" spans="1:7" x14ac:dyDescent="0.25">
      <c r="A71" s="7" t="s">
        <v>101</v>
      </c>
      <c r="B71" s="8" t="s">
        <v>175</v>
      </c>
      <c r="C71" s="10">
        <v>3.57</v>
      </c>
      <c r="D71" s="9" t="s">
        <v>17</v>
      </c>
      <c r="E71" s="10">
        <v>275</v>
      </c>
      <c r="F71" s="10">
        <f t="shared" si="3"/>
        <v>981.75</v>
      </c>
      <c r="G71" s="14">
        <f t="shared" si="1"/>
        <v>1207.5525</v>
      </c>
    </row>
    <row r="72" spans="1:7" x14ac:dyDescent="0.25">
      <c r="A72" s="7" t="s">
        <v>102</v>
      </c>
      <c r="B72" s="8" t="s">
        <v>176</v>
      </c>
      <c r="C72" s="10">
        <v>31.92</v>
      </c>
      <c r="D72" s="9" t="s">
        <v>17</v>
      </c>
      <c r="E72" s="10">
        <v>275</v>
      </c>
      <c r="F72" s="10">
        <f t="shared" si="3"/>
        <v>8778</v>
      </c>
      <c r="G72" s="14">
        <f t="shared" si="1"/>
        <v>10796.94</v>
      </c>
    </row>
    <row r="73" spans="1:7" x14ac:dyDescent="0.25">
      <c r="A73" s="7" t="s">
        <v>103</v>
      </c>
      <c r="B73" s="7" t="s">
        <v>42</v>
      </c>
      <c r="C73" s="10">
        <v>2</v>
      </c>
      <c r="D73" s="9" t="s">
        <v>21</v>
      </c>
      <c r="E73" s="10">
        <v>3520</v>
      </c>
      <c r="F73" s="10">
        <f t="shared" si="3"/>
        <v>7040</v>
      </c>
      <c r="G73" s="14">
        <f t="shared" si="1"/>
        <v>8659.2000000000007</v>
      </c>
    </row>
    <row r="74" spans="1:7" x14ac:dyDescent="0.25">
      <c r="A74" s="7" t="s">
        <v>104</v>
      </c>
      <c r="B74" s="7" t="s">
        <v>43</v>
      </c>
      <c r="C74" s="10">
        <v>1</v>
      </c>
      <c r="D74" s="9" t="s">
        <v>21</v>
      </c>
      <c r="E74" s="10">
        <v>500</v>
      </c>
      <c r="F74" s="10">
        <f t="shared" si="3"/>
        <v>500</v>
      </c>
      <c r="G74" s="14">
        <f t="shared" si="1"/>
        <v>615</v>
      </c>
    </row>
    <row r="75" spans="1:7" x14ac:dyDescent="0.25">
      <c r="A75" s="7" t="s">
        <v>105</v>
      </c>
      <c r="B75" s="7" t="s">
        <v>173</v>
      </c>
      <c r="C75" s="10">
        <v>3.57</v>
      </c>
      <c r="D75" s="9" t="s">
        <v>17</v>
      </c>
      <c r="E75" s="10">
        <v>187</v>
      </c>
      <c r="F75" s="10">
        <f t="shared" si="3"/>
        <v>667.58999999999992</v>
      </c>
      <c r="G75" s="14">
        <f t="shared" si="1"/>
        <v>821.13569999999993</v>
      </c>
    </row>
    <row r="76" spans="1:7" ht="30" x14ac:dyDescent="0.25">
      <c r="A76" s="7" t="s">
        <v>206</v>
      </c>
      <c r="B76" s="8" t="s">
        <v>219</v>
      </c>
      <c r="C76" s="10">
        <v>1</v>
      </c>
      <c r="D76" s="9" t="s">
        <v>185</v>
      </c>
      <c r="E76" s="10">
        <v>2200</v>
      </c>
      <c r="F76" s="10">
        <f t="shared" si="3"/>
        <v>2200</v>
      </c>
      <c r="G76" s="14">
        <f t="shared" si="1"/>
        <v>2706</v>
      </c>
    </row>
    <row r="77" spans="1:7" ht="30" x14ac:dyDescent="0.25">
      <c r="A77" s="7" t="s">
        <v>207</v>
      </c>
      <c r="B77" s="8" t="s">
        <v>220</v>
      </c>
      <c r="C77" s="10">
        <v>1</v>
      </c>
      <c r="D77" s="9" t="s">
        <v>185</v>
      </c>
      <c r="E77" s="10">
        <v>3850</v>
      </c>
      <c r="F77" s="10">
        <f t="shared" si="3"/>
        <v>3850</v>
      </c>
      <c r="G77" s="14">
        <f t="shared" si="1"/>
        <v>4735.5</v>
      </c>
    </row>
    <row r="78" spans="1:7" x14ac:dyDescent="0.25">
      <c r="A78" s="7" t="s">
        <v>208</v>
      </c>
      <c r="B78" s="8" t="s">
        <v>193</v>
      </c>
      <c r="C78" s="10">
        <v>1</v>
      </c>
      <c r="D78" s="9" t="s">
        <v>21</v>
      </c>
      <c r="E78" s="10">
        <v>3300.0000000000005</v>
      </c>
      <c r="F78" s="10">
        <f t="shared" si="3"/>
        <v>3300.0000000000005</v>
      </c>
      <c r="G78" s="14">
        <f t="shared" si="1"/>
        <v>4059.0000000000005</v>
      </c>
    </row>
    <row r="79" spans="1:7" x14ac:dyDescent="0.25">
      <c r="A79" s="7" t="s">
        <v>209</v>
      </c>
      <c r="B79" s="8" t="s">
        <v>183</v>
      </c>
      <c r="C79" s="10">
        <v>3</v>
      </c>
      <c r="D79" s="9" t="s">
        <v>185</v>
      </c>
      <c r="E79" s="10">
        <v>385.00000000000006</v>
      </c>
      <c r="F79" s="10">
        <f t="shared" si="3"/>
        <v>1155.0000000000002</v>
      </c>
      <c r="G79" s="14">
        <f t="shared" si="1"/>
        <v>1420.6500000000003</v>
      </c>
    </row>
    <row r="80" spans="1:7" x14ac:dyDescent="0.25">
      <c r="A80" s="7" t="s">
        <v>210</v>
      </c>
      <c r="B80" s="8" t="s">
        <v>192</v>
      </c>
      <c r="C80" s="10">
        <v>3</v>
      </c>
      <c r="D80" s="9" t="s">
        <v>185</v>
      </c>
      <c r="E80" s="10">
        <v>1100</v>
      </c>
      <c r="F80" s="10">
        <f>C80*E80</f>
        <v>3300</v>
      </c>
      <c r="G80" s="14">
        <f t="shared" si="1"/>
        <v>4059</v>
      </c>
    </row>
    <row r="81" spans="1:7" s="3" customFormat="1" x14ac:dyDescent="0.25">
      <c r="A81" s="15" t="s">
        <v>3</v>
      </c>
      <c r="B81" s="15" t="s">
        <v>9</v>
      </c>
      <c r="C81" s="16"/>
      <c r="D81" s="17"/>
      <c r="E81" s="18">
        <v>0</v>
      </c>
      <c r="F81" s="18">
        <f>SUM(F82:F104)</f>
        <v>41395.321000000004</v>
      </c>
      <c r="G81" s="18">
        <f>SUM(G82:G104)</f>
        <v>50916.244830000003</v>
      </c>
    </row>
    <row r="82" spans="1:7" x14ac:dyDescent="0.25">
      <c r="A82" s="7" t="s">
        <v>106</v>
      </c>
      <c r="B82" s="8" t="s">
        <v>35</v>
      </c>
      <c r="C82" s="10">
        <v>6.74</v>
      </c>
      <c r="D82" s="9" t="s">
        <v>17</v>
      </c>
      <c r="E82" s="10">
        <v>60.500000000000007</v>
      </c>
      <c r="F82" s="10">
        <f>C82*E82</f>
        <v>407.77000000000004</v>
      </c>
      <c r="G82" s="14">
        <f t="shared" si="1"/>
        <v>501.55710000000005</v>
      </c>
    </row>
    <row r="83" spans="1:7" x14ac:dyDescent="0.25">
      <c r="A83" s="7" t="s">
        <v>107</v>
      </c>
      <c r="B83" s="8" t="s">
        <v>166</v>
      </c>
      <c r="C83" s="10">
        <v>14.94</v>
      </c>
      <c r="D83" s="9" t="s">
        <v>17</v>
      </c>
      <c r="E83" s="10">
        <v>44.000000000000007</v>
      </c>
      <c r="F83" s="10">
        <f t="shared" ref="F83:F103" si="4">C83*E83</f>
        <v>657.36000000000013</v>
      </c>
      <c r="G83" s="14">
        <f t="shared" si="1"/>
        <v>808.55280000000016</v>
      </c>
    </row>
    <row r="84" spans="1:7" x14ac:dyDescent="0.25">
      <c r="A84" s="7" t="s">
        <v>108</v>
      </c>
      <c r="B84" s="8" t="s">
        <v>167</v>
      </c>
      <c r="C84" s="10">
        <v>1</v>
      </c>
      <c r="D84" s="9" t="s">
        <v>21</v>
      </c>
      <c r="E84" s="10">
        <v>132</v>
      </c>
      <c r="F84" s="10">
        <f t="shared" si="4"/>
        <v>132</v>
      </c>
      <c r="G84" s="14">
        <f t="shared" si="1"/>
        <v>162.35999999999999</v>
      </c>
    </row>
    <row r="85" spans="1:7" x14ac:dyDescent="0.25">
      <c r="A85" s="7" t="s">
        <v>109</v>
      </c>
      <c r="B85" s="8" t="s">
        <v>36</v>
      </c>
      <c r="C85" s="10">
        <v>1</v>
      </c>
      <c r="D85" s="9" t="s">
        <v>21</v>
      </c>
      <c r="E85" s="10">
        <v>49.500000000000007</v>
      </c>
      <c r="F85" s="10">
        <f t="shared" si="4"/>
        <v>49.500000000000007</v>
      </c>
      <c r="G85" s="14">
        <f t="shared" si="1"/>
        <v>60.885000000000005</v>
      </c>
    </row>
    <row r="86" spans="1:7" x14ac:dyDescent="0.25">
      <c r="A86" s="7" t="s">
        <v>110</v>
      </c>
      <c r="B86" s="8" t="s">
        <v>24</v>
      </c>
      <c r="C86" s="10">
        <v>1</v>
      </c>
      <c r="D86" s="9" t="s">
        <v>21</v>
      </c>
      <c r="E86" s="10">
        <v>1342.0000000000002</v>
      </c>
      <c r="F86" s="10">
        <f t="shared" si="4"/>
        <v>1342.0000000000002</v>
      </c>
      <c r="G86" s="14">
        <f t="shared" si="1"/>
        <v>1650.6600000000003</v>
      </c>
    </row>
    <row r="87" spans="1:7" x14ac:dyDescent="0.25">
      <c r="A87" s="7" t="s">
        <v>111</v>
      </c>
      <c r="B87" s="8" t="s">
        <v>50</v>
      </c>
      <c r="C87" s="10">
        <v>5.83</v>
      </c>
      <c r="D87" s="9" t="s">
        <v>17</v>
      </c>
      <c r="E87" s="10">
        <v>286.00000000000006</v>
      </c>
      <c r="F87" s="10">
        <f t="shared" si="4"/>
        <v>1667.3800000000003</v>
      </c>
      <c r="G87" s="14">
        <f t="shared" si="1"/>
        <v>2050.8774000000003</v>
      </c>
    </row>
    <row r="88" spans="1:7" x14ac:dyDescent="0.25">
      <c r="A88" s="7" t="s">
        <v>112</v>
      </c>
      <c r="B88" s="8" t="s">
        <v>25</v>
      </c>
      <c r="C88" s="10">
        <v>22.41</v>
      </c>
      <c r="D88" s="9" t="s">
        <v>17</v>
      </c>
      <c r="E88" s="10">
        <v>33</v>
      </c>
      <c r="F88" s="10">
        <f t="shared" si="4"/>
        <v>739.53</v>
      </c>
      <c r="G88" s="14">
        <f t="shared" si="1"/>
        <v>909.62189999999998</v>
      </c>
    </row>
    <row r="89" spans="1:7" x14ac:dyDescent="0.25">
      <c r="A89" s="7" t="s">
        <v>113</v>
      </c>
      <c r="B89" s="8" t="s">
        <v>26</v>
      </c>
      <c r="C89" s="10">
        <v>22.41</v>
      </c>
      <c r="D89" s="9" t="s">
        <v>17</v>
      </c>
      <c r="E89" s="10">
        <v>49.500000000000007</v>
      </c>
      <c r="F89" s="10">
        <f t="shared" si="4"/>
        <v>1109.2950000000001</v>
      </c>
      <c r="G89" s="14">
        <f t="shared" si="1"/>
        <v>1364.4328500000001</v>
      </c>
    </row>
    <row r="90" spans="1:7" x14ac:dyDescent="0.25">
      <c r="A90" s="7" t="s">
        <v>114</v>
      </c>
      <c r="B90" s="8" t="s">
        <v>23</v>
      </c>
      <c r="C90" s="10">
        <v>22.41</v>
      </c>
      <c r="D90" s="9" t="s">
        <v>17</v>
      </c>
      <c r="E90" s="10">
        <v>8.8000000000000007</v>
      </c>
      <c r="F90" s="10">
        <f t="shared" si="4"/>
        <v>197.20800000000003</v>
      </c>
      <c r="G90" s="14">
        <f t="shared" si="1"/>
        <v>242.56584000000004</v>
      </c>
    </row>
    <row r="91" spans="1:7" x14ac:dyDescent="0.25">
      <c r="A91" s="7" t="s">
        <v>115</v>
      </c>
      <c r="B91" s="8" t="s">
        <v>27</v>
      </c>
      <c r="C91" s="10">
        <v>6.74</v>
      </c>
      <c r="D91" s="9" t="s">
        <v>17</v>
      </c>
      <c r="E91" s="10">
        <v>82.500000000000014</v>
      </c>
      <c r="F91" s="10">
        <f t="shared" si="4"/>
        <v>556.05000000000007</v>
      </c>
      <c r="G91" s="14">
        <f t="shared" si="1"/>
        <v>683.94150000000002</v>
      </c>
    </row>
    <row r="92" spans="1:7" x14ac:dyDescent="0.25">
      <c r="A92" s="7" t="s">
        <v>116</v>
      </c>
      <c r="B92" s="8" t="s">
        <v>39</v>
      </c>
      <c r="C92" s="10">
        <v>22.41</v>
      </c>
      <c r="D92" s="9" t="s">
        <v>17</v>
      </c>
      <c r="E92" s="10">
        <v>52.800000000000004</v>
      </c>
      <c r="F92" s="10">
        <f t="shared" si="4"/>
        <v>1183.248</v>
      </c>
      <c r="G92" s="14">
        <f t="shared" ref="G92:G152" si="5">F92*1.23</f>
        <v>1455.3950400000001</v>
      </c>
    </row>
    <row r="93" spans="1:7" x14ac:dyDescent="0.25">
      <c r="A93" s="7" t="s">
        <v>117</v>
      </c>
      <c r="B93" s="8" t="s">
        <v>175</v>
      </c>
      <c r="C93" s="10">
        <v>6.74</v>
      </c>
      <c r="D93" s="9" t="s">
        <v>17</v>
      </c>
      <c r="E93" s="10">
        <v>275</v>
      </c>
      <c r="F93" s="10">
        <f t="shared" si="4"/>
        <v>1853.5</v>
      </c>
      <c r="G93" s="14">
        <f t="shared" si="5"/>
        <v>2279.8049999999998</v>
      </c>
    </row>
    <row r="94" spans="1:7" x14ac:dyDescent="0.25">
      <c r="A94" s="7" t="s">
        <v>118</v>
      </c>
      <c r="B94" s="8" t="s">
        <v>176</v>
      </c>
      <c r="C94" s="10">
        <v>32.82</v>
      </c>
      <c r="D94" s="9" t="s">
        <v>17</v>
      </c>
      <c r="E94" s="10">
        <v>275</v>
      </c>
      <c r="F94" s="10">
        <f t="shared" si="4"/>
        <v>9025.5</v>
      </c>
      <c r="G94" s="14">
        <f t="shared" si="5"/>
        <v>11101.365</v>
      </c>
    </row>
    <row r="95" spans="1:7" x14ac:dyDescent="0.25">
      <c r="A95" s="7" t="s">
        <v>119</v>
      </c>
      <c r="B95" s="7" t="s">
        <v>42</v>
      </c>
      <c r="C95" s="10">
        <v>1</v>
      </c>
      <c r="D95" s="9" t="s">
        <v>21</v>
      </c>
      <c r="E95" s="10">
        <v>3520</v>
      </c>
      <c r="F95" s="10">
        <f t="shared" si="4"/>
        <v>3520</v>
      </c>
      <c r="G95" s="14">
        <f t="shared" si="5"/>
        <v>4329.6000000000004</v>
      </c>
    </row>
    <row r="96" spans="1:7" x14ac:dyDescent="0.25">
      <c r="A96" s="7" t="s">
        <v>120</v>
      </c>
      <c r="B96" s="7" t="s">
        <v>43</v>
      </c>
      <c r="C96" s="10">
        <v>1</v>
      </c>
      <c r="D96" s="9" t="s">
        <v>21</v>
      </c>
      <c r="E96" s="10">
        <v>462.00000000000011</v>
      </c>
      <c r="F96" s="10">
        <f t="shared" si="4"/>
        <v>462.00000000000011</v>
      </c>
      <c r="G96" s="14">
        <f t="shared" si="5"/>
        <v>568.2600000000001</v>
      </c>
    </row>
    <row r="97" spans="1:7" x14ac:dyDescent="0.25">
      <c r="A97" s="7" t="s">
        <v>121</v>
      </c>
      <c r="B97" s="7" t="s">
        <v>173</v>
      </c>
      <c r="C97" s="10">
        <v>6.74</v>
      </c>
      <c r="D97" s="9" t="s">
        <v>17</v>
      </c>
      <c r="E97" s="10">
        <v>187</v>
      </c>
      <c r="F97" s="10">
        <f t="shared" si="4"/>
        <v>1260.3800000000001</v>
      </c>
      <c r="G97" s="14">
        <f t="shared" si="5"/>
        <v>1550.2674000000002</v>
      </c>
    </row>
    <row r="98" spans="1:7" x14ac:dyDescent="0.25">
      <c r="A98" s="7" t="s">
        <v>122</v>
      </c>
      <c r="B98" s="8" t="s">
        <v>177</v>
      </c>
      <c r="C98" s="10">
        <v>1</v>
      </c>
      <c r="D98" s="9" t="s">
        <v>21</v>
      </c>
      <c r="E98" s="10">
        <v>682.00000000000011</v>
      </c>
      <c r="F98" s="10">
        <f t="shared" si="4"/>
        <v>682.00000000000011</v>
      </c>
      <c r="G98" s="14">
        <f t="shared" si="5"/>
        <v>838.86000000000013</v>
      </c>
    </row>
    <row r="99" spans="1:7" x14ac:dyDescent="0.25">
      <c r="A99" s="7" t="s">
        <v>123</v>
      </c>
      <c r="B99" s="8" t="s">
        <v>44</v>
      </c>
      <c r="C99" s="10">
        <v>9.6</v>
      </c>
      <c r="D99" s="9" t="s">
        <v>17</v>
      </c>
      <c r="E99" s="10">
        <v>286.00000000000006</v>
      </c>
      <c r="F99" s="10">
        <f t="shared" si="4"/>
        <v>2745.6000000000004</v>
      </c>
      <c r="G99" s="14">
        <f t="shared" si="5"/>
        <v>3377.0880000000002</v>
      </c>
    </row>
    <row r="100" spans="1:7" ht="30" x14ac:dyDescent="0.25">
      <c r="A100" s="7" t="s">
        <v>124</v>
      </c>
      <c r="B100" s="8" t="s">
        <v>219</v>
      </c>
      <c r="C100" s="10">
        <v>1</v>
      </c>
      <c r="D100" s="9" t="s">
        <v>185</v>
      </c>
      <c r="E100" s="10">
        <v>2200</v>
      </c>
      <c r="F100" s="10">
        <f t="shared" si="4"/>
        <v>2200</v>
      </c>
      <c r="G100" s="14">
        <f t="shared" si="5"/>
        <v>2706</v>
      </c>
    </row>
    <row r="101" spans="1:7" ht="30" x14ac:dyDescent="0.25">
      <c r="A101" s="7" t="s">
        <v>125</v>
      </c>
      <c r="B101" s="8" t="s">
        <v>220</v>
      </c>
      <c r="C101" s="10">
        <v>1</v>
      </c>
      <c r="D101" s="9" t="s">
        <v>185</v>
      </c>
      <c r="E101" s="10">
        <v>3850</v>
      </c>
      <c r="F101" s="10">
        <f t="shared" ref="F101" si="6">C101*E101</f>
        <v>3850</v>
      </c>
      <c r="G101" s="14">
        <f t="shared" si="5"/>
        <v>4735.5</v>
      </c>
    </row>
    <row r="102" spans="1:7" x14ac:dyDescent="0.25">
      <c r="A102" s="7" t="s">
        <v>203</v>
      </c>
      <c r="B102" s="8" t="s">
        <v>221</v>
      </c>
      <c r="C102" s="10">
        <v>1</v>
      </c>
      <c r="D102" s="9" t="s">
        <v>21</v>
      </c>
      <c r="E102" s="10">
        <v>3300.0000000000005</v>
      </c>
      <c r="F102" s="10">
        <f t="shared" si="4"/>
        <v>3300.0000000000005</v>
      </c>
      <c r="G102" s="14">
        <f t="shared" si="5"/>
        <v>4059.0000000000005</v>
      </c>
    </row>
    <row r="103" spans="1:7" x14ac:dyDescent="0.25">
      <c r="A103" s="7" t="s">
        <v>204</v>
      </c>
      <c r="B103" s="8" t="s">
        <v>183</v>
      </c>
      <c r="C103" s="10">
        <v>3</v>
      </c>
      <c r="D103" s="9" t="s">
        <v>185</v>
      </c>
      <c r="E103" s="10">
        <v>385.00000000000006</v>
      </c>
      <c r="F103" s="10">
        <f t="shared" si="4"/>
        <v>1155.0000000000002</v>
      </c>
      <c r="G103" s="14">
        <f t="shared" si="5"/>
        <v>1420.6500000000003</v>
      </c>
    </row>
    <row r="104" spans="1:7" x14ac:dyDescent="0.25">
      <c r="A104" s="7" t="s">
        <v>205</v>
      </c>
      <c r="B104" s="8" t="s">
        <v>192</v>
      </c>
      <c r="C104" s="10">
        <v>3</v>
      </c>
      <c r="D104" s="9" t="s">
        <v>185</v>
      </c>
      <c r="E104" s="10">
        <v>1100</v>
      </c>
      <c r="F104" s="10">
        <f>C104*E104</f>
        <v>3300</v>
      </c>
      <c r="G104" s="14">
        <f t="shared" si="5"/>
        <v>4059</v>
      </c>
    </row>
    <row r="105" spans="1:7" s="3" customFormat="1" x14ac:dyDescent="0.25">
      <c r="A105" s="15" t="s">
        <v>4</v>
      </c>
      <c r="B105" s="15" t="s">
        <v>200</v>
      </c>
      <c r="C105" s="16"/>
      <c r="D105" s="17"/>
      <c r="E105" s="18">
        <v>0</v>
      </c>
      <c r="F105" s="18">
        <f>SUM(F106:F132)</f>
        <v>125696.936</v>
      </c>
      <c r="G105" s="18">
        <f>SUM(G106:G132)</f>
        <v>154607.23127999998</v>
      </c>
    </row>
    <row r="106" spans="1:7" x14ac:dyDescent="0.25">
      <c r="A106" s="7" t="s">
        <v>140</v>
      </c>
      <c r="B106" s="8" t="s">
        <v>35</v>
      </c>
      <c r="C106" s="10">
        <v>30.34</v>
      </c>
      <c r="D106" s="9" t="s">
        <v>17</v>
      </c>
      <c r="E106" s="10">
        <v>60.500000000000007</v>
      </c>
      <c r="F106" s="10">
        <f>C106*E106</f>
        <v>1835.5700000000002</v>
      </c>
      <c r="G106" s="14">
        <f t="shared" si="5"/>
        <v>2257.7511</v>
      </c>
    </row>
    <row r="107" spans="1:7" x14ac:dyDescent="0.25">
      <c r="A107" s="7" t="s">
        <v>141</v>
      </c>
      <c r="B107" s="8" t="s">
        <v>166</v>
      </c>
      <c r="C107" s="10">
        <v>65.099999999999994</v>
      </c>
      <c r="D107" s="9" t="s">
        <v>17</v>
      </c>
      <c r="E107" s="10">
        <v>49.500000000000007</v>
      </c>
      <c r="F107" s="10">
        <f>C107*E107</f>
        <v>3222.4500000000003</v>
      </c>
      <c r="G107" s="14">
        <f t="shared" si="5"/>
        <v>3963.6135000000004</v>
      </c>
    </row>
    <row r="108" spans="1:7" x14ac:dyDescent="0.25">
      <c r="A108" s="7" t="s">
        <v>142</v>
      </c>
      <c r="B108" s="8" t="s">
        <v>46</v>
      </c>
      <c r="C108" s="10">
        <v>6</v>
      </c>
      <c r="D108" s="9" t="s">
        <v>17</v>
      </c>
      <c r="E108" s="10">
        <v>132</v>
      </c>
      <c r="F108" s="10">
        <f>C108*E108</f>
        <v>792</v>
      </c>
      <c r="G108" s="14">
        <f t="shared" si="5"/>
        <v>974.16</v>
      </c>
    </row>
    <row r="109" spans="1:7" x14ac:dyDescent="0.25">
      <c r="A109" s="7" t="s">
        <v>143</v>
      </c>
      <c r="B109" s="8" t="s">
        <v>36</v>
      </c>
      <c r="C109" s="10">
        <v>1</v>
      </c>
      <c r="D109" s="9" t="s">
        <v>21</v>
      </c>
      <c r="E109" s="10">
        <v>49.500000000000007</v>
      </c>
      <c r="F109" s="10">
        <f>C109*E109</f>
        <v>49.500000000000007</v>
      </c>
      <c r="G109" s="14">
        <f t="shared" si="5"/>
        <v>60.885000000000005</v>
      </c>
    </row>
    <row r="110" spans="1:7" x14ac:dyDescent="0.25">
      <c r="A110" s="7" t="s">
        <v>144</v>
      </c>
      <c r="B110" s="8" t="s">
        <v>164</v>
      </c>
      <c r="C110" s="10">
        <v>1</v>
      </c>
      <c r="D110" s="9" t="s">
        <v>18</v>
      </c>
      <c r="E110" s="10">
        <v>132</v>
      </c>
      <c r="F110" s="10">
        <f t="shared" ref="F110:F132" si="7">C110*E110</f>
        <v>132</v>
      </c>
      <c r="G110" s="14">
        <f t="shared" si="5"/>
        <v>162.35999999999999</v>
      </c>
    </row>
    <row r="111" spans="1:7" x14ac:dyDescent="0.25">
      <c r="A111" s="7" t="s">
        <v>145</v>
      </c>
      <c r="B111" s="8" t="s">
        <v>47</v>
      </c>
      <c r="C111" s="10">
        <v>3</v>
      </c>
      <c r="D111" s="9" t="s">
        <v>18</v>
      </c>
      <c r="E111" s="10">
        <v>539.00000000000011</v>
      </c>
      <c r="F111" s="10">
        <f t="shared" si="7"/>
        <v>1617.0000000000005</v>
      </c>
      <c r="G111" s="14">
        <f t="shared" si="5"/>
        <v>1988.9100000000005</v>
      </c>
    </row>
    <row r="112" spans="1:7" x14ac:dyDescent="0.25">
      <c r="A112" s="7" t="s">
        <v>146</v>
      </c>
      <c r="B112" s="8" t="s">
        <v>48</v>
      </c>
      <c r="C112" s="10">
        <f>65.1+30.34</f>
        <v>95.44</v>
      </c>
      <c r="D112" s="9" t="s">
        <v>17</v>
      </c>
      <c r="E112" s="10">
        <v>17.600000000000001</v>
      </c>
      <c r="F112" s="10">
        <f t="shared" si="7"/>
        <v>1679.7440000000001</v>
      </c>
      <c r="G112" s="14">
        <f t="shared" si="5"/>
        <v>2066.0851200000002</v>
      </c>
    </row>
    <row r="113" spans="1:7" x14ac:dyDescent="0.25">
      <c r="A113" s="7" t="s">
        <v>147</v>
      </c>
      <c r="B113" s="8" t="s">
        <v>23</v>
      </c>
      <c r="C113" s="10">
        <v>95.44</v>
      </c>
      <c r="D113" s="9" t="s">
        <v>17</v>
      </c>
      <c r="E113" s="10">
        <v>8.8000000000000007</v>
      </c>
      <c r="F113" s="10">
        <f t="shared" si="7"/>
        <v>839.87200000000007</v>
      </c>
      <c r="G113" s="14">
        <f t="shared" si="5"/>
        <v>1033.0425600000001</v>
      </c>
    </row>
    <row r="114" spans="1:7" x14ac:dyDescent="0.25">
      <c r="A114" s="7" t="s">
        <v>148</v>
      </c>
      <c r="B114" s="8" t="s">
        <v>24</v>
      </c>
      <c r="C114" s="10">
        <v>1</v>
      </c>
      <c r="D114" s="9" t="s">
        <v>21</v>
      </c>
      <c r="E114" s="10">
        <v>1342.0000000000002</v>
      </c>
      <c r="F114" s="10">
        <f t="shared" si="7"/>
        <v>1342.0000000000002</v>
      </c>
      <c r="G114" s="14">
        <f t="shared" si="5"/>
        <v>1650.6600000000003</v>
      </c>
    </row>
    <row r="115" spans="1:7" x14ac:dyDescent="0.25">
      <c r="A115" s="7" t="s">
        <v>149</v>
      </c>
      <c r="B115" s="8" t="s">
        <v>25</v>
      </c>
      <c r="C115" s="10">
        <f>65.1+30.34</f>
        <v>95.44</v>
      </c>
      <c r="D115" s="9" t="s">
        <v>17</v>
      </c>
      <c r="E115" s="10">
        <v>66</v>
      </c>
      <c r="F115" s="10">
        <f t="shared" si="7"/>
        <v>6299.04</v>
      </c>
      <c r="G115" s="14">
        <f t="shared" si="5"/>
        <v>7747.8191999999999</v>
      </c>
    </row>
    <row r="116" spans="1:7" x14ac:dyDescent="0.25">
      <c r="A116" s="7" t="s">
        <v>150</v>
      </c>
      <c r="B116" s="8" t="s">
        <v>26</v>
      </c>
      <c r="C116" s="10">
        <f>65.1+30.34</f>
        <v>95.44</v>
      </c>
      <c r="D116" s="9" t="s">
        <v>17</v>
      </c>
      <c r="E116" s="10">
        <v>49.500000000000007</v>
      </c>
      <c r="F116" s="10">
        <f t="shared" si="7"/>
        <v>4724.2800000000007</v>
      </c>
      <c r="G116" s="14">
        <f t="shared" si="5"/>
        <v>5810.8644000000004</v>
      </c>
    </row>
    <row r="117" spans="1:7" x14ac:dyDescent="0.25">
      <c r="A117" s="7" t="s">
        <v>151</v>
      </c>
      <c r="B117" s="8" t="s">
        <v>49</v>
      </c>
      <c r="C117" s="10">
        <v>30.34</v>
      </c>
      <c r="D117" s="9" t="s">
        <v>17</v>
      </c>
      <c r="E117" s="10">
        <v>71.500000000000014</v>
      </c>
      <c r="F117" s="10">
        <f t="shared" si="7"/>
        <v>2169.3100000000004</v>
      </c>
      <c r="G117" s="14">
        <f t="shared" si="5"/>
        <v>2668.2513000000004</v>
      </c>
    </row>
    <row r="118" spans="1:7" x14ac:dyDescent="0.25">
      <c r="A118" s="7" t="s">
        <v>152</v>
      </c>
      <c r="B118" s="8" t="s">
        <v>50</v>
      </c>
      <c r="C118" s="10">
        <v>8.48</v>
      </c>
      <c r="D118" s="9" t="s">
        <v>17</v>
      </c>
      <c r="E118" s="10">
        <v>286.00000000000006</v>
      </c>
      <c r="F118" s="10">
        <f t="shared" si="7"/>
        <v>2425.2800000000007</v>
      </c>
      <c r="G118" s="14">
        <f t="shared" si="5"/>
        <v>2983.0944000000009</v>
      </c>
    </row>
    <row r="119" spans="1:7" ht="30" x14ac:dyDescent="0.25">
      <c r="A119" s="7" t="s">
        <v>153</v>
      </c>
      <c r="B119" s="8" t="s">
        <v>51</v>
      </c>
      <c r="C119" s="10">
        <v>1</v>
      </c>
      <c r="D119" s="9" t="s">
        <v>21</v>
      </c>
      <c r="E119" s="10">
        <v>1500</v>
      </c>
      <c r="F119" s="10">
        <f t="shared" si="7"/>
        <v>1500</v>
      </c>
      <c r="G119" s="14">
        <f t="shared" si="5"/>
        <v>1845</v>
      </c>
    </row>
    <row r="120" spans="1:7" x14ac:dyDescent="0.25">
      <c r="A120" s="7" t="s">
        <v>154</v>
      </c>
      <c r="B120" s="8" t="s">
        <v>27</v>
      </c>
      <c r="C120" s="10">
        <v>30.34</v>
      </c>
      <c r="D120" s="9" t="s">
        <v>17</v>
      </c>
      <c r="E120" s="10">
        <v>82.500000000000014</v>
      </c>
      <c r="F120" s="10">
        <f t="shared" si="7"/>
        <v>2503.0500000000006</v>
      </c>
      <c r="G120" s="14">
        <f t="shared" si="5"/>
        <v>3078.7515000000008</v>
      </c>
    </row>
    <row r="121" spans="1:7" x14ac:dyDescent="0.25">
      <c r="A121" s="7" t="s">
        <v>155</v>
      </c>
      <c r="B121" s="8" t="s">
        <v>169</v>
      </c>
      <c r="C121" s="10">
        <v>33.369999999999997</v>
      </c>
      <c r="D121" s="9" t="s">
        <v>17</v>
      </c>
      <c r="E121" s="10">
        <v>220</v>
      </c>
      <c r="F121" s="10">
        <f t="shared" si="7"/>
        <v>7341.4</v>
      </c>
      <c r="G121" s="14">
        <f t="shared" si="5"/>
        <v>9029.9219999999987</v>
      </c>
    </row>
    <row r="122" spans="1:7" x14ac:dyDescent="0.25">
      <c r="A122" s="7" t="s">
        <v>156</v>
      </c>
      <c r="B122" s="8" t="s">
        <v>170</v>
      </c>
      <c r="C122" s="10">
        <v>1</v>
      </c>
      <c r="D122" s="9" t="s">
        <v>21</v>
      </c>
      <c r="E122" s="10">
        <v>2420.0000000000005</v>
      </c>
      <c r="F122" s="10">
        <f t="shared" si="7"/>
        <v>2420.0000000000005</v>
      </c>
      <c r="G122" s="14">
        <f t="shared" si="5"/>
        <v>2976.6000000000004</v>
      </c>
    </row>
    <row r="123" spans="1:7" x14ac:dyDescent="0.25">
      <c r="A123" s="7" t="s">
        <v>157</v>
      </c>
      <c r="B123" s="7" t="s">
        <v>223</v>
      </c>
      <c r="C123" s="10">
        <v>1</v>
      </c>
      <c r="D123" s="9" t="s">
        <v>21</v>
      </c>
      <c r="E123" s="10">
        <v>10000</v>
      </c>
      <c r="F123" s="10">
        <f t="shared" si="7"/>
        <v>10000</v>
      </c>
      <c r="G123" s="14">
        <f t="shared" si="5"/>
        <v>12300</v>
      </c>
    </row>
    <row r="124" spans="1:7" x14ac:dyDescent="0.25">
      <c r="A124" s="7" t="s">
        <v>158</v>
      </c>
      <c r="B124" s="7" t="s">
        <v>178</v>
      </c>
      <c r="C124" s="10">
        <v>1</v>
      </c>
      <c r="D124" s="9" t="s">
        <v>21</v>
      </c>
      <c r="E124" s="10">
        <v>6500</v>
      </c>
      <c r="F124" s="10">
        <f t="shared" si="7"/>
        <v>6500</v>
      </c>
      <c r="G124" s="14">
        <f t="shared" si="5"/>
        <v>7995</v>
      </c>
    </row>
    <row r="125" spans="1:7" x14ac:dyDescent="0.25">
      <c r="A125" s="7" t="s">
        <v>159</v>
      </c>
      <c r="B125" s="7" t="s">
        <v>52</v>
      </c>
      <c r="C125" s="10">
        <v>1</v>
      </c>
      <c r="D125" s="9" t="s">
        <v>21</v>
      </c>
      <c r="E125" s="10">
        <v>500</v>
      </c>
      <c r="F125" s="10">
        <f t="shared" si="7"/>
        <v>500</v>
      </c>
      <c r="G125" s="14">
        <f t="shared" si="5"/>
        <v>615</v>
      </c>
    </row>
    <row r="126" spans="1:7" x14ac:dyDescent="0.25">
      <c r="A126" s="7" t="s">
        <v>160</v>
      </c>
      <c r="B126" s="8" t="s">
        <v>180</v>
      </c>
      <c r="C126" s="10">
        <v>95.44</v>
      </c>
      <c r="D126" s="9" t="s">
        <v>17</v>
      </c>
      <c r="E126" s="10">
        <v>38.500000000000007</v>
      </c>
      <c r="F126" s="10">
        <f t="shared" si="7"/>
        <v>3674.4400000000005</v>
      </c>
      <c r="G126" s="14">
        <f t="shared" si="5"/>
        <v>4519.561200000001</v>
      </c>
    </row>
    <row r="127" spans="1:7" ht="30" x14ac:dyDescent="0.25">
      <c r="A127" s="7" t="s">
        <v>194</v>
      </c>
      <c r="B127" s="8" t="s">
        <v>222</v>
      </c>
      <c r="C127" s="10">
        <v>2</v>
      </c>
      <c r="D127" s="9" t="s">
        <v>185</v>
      </c>
      <c r="E127" s="10">
        <v>2200</v>
      </c>
      <c r="F127" s="10">
        <f t="shared" si="7"/>
        <v>4400</v>
      </c>
      <c r="G127" s="14">
        <f t="shared" si="5"/>
        <v>5412</v>
      </c>
    </row>
    <row r="128" spans="1:7" x14ac:dyDescent="0.25">
      <c r="A128" s="7" t="s">
        <v>195</v>
      </c>
      <c r="B128" s="8" t="s">
        <v>221</v>
      </c>
      <c r="C128" s="10">
        <v>3</v>
      </c>
      <c r="D128" s="9" t="s">
        <v>21</v>
      </c>
      <c r="E128" s="10">
        <v>3300.0000000000005</v>
      </c>
      <c r="F128" s="10">
        <f t="shared" si="7"/>
        <v>9900.0000000000018</v>
      </c>
      <c r="G128" s="14">
        <f t="shared" si="5"/>
        <v>12177.000000000002</v>
      </c>
    </row>
    <row r="129" spans="1:7" x14ac:dyDescent="0.25">
      <c r="A129" s="7" t="s">
        <v>196</v>
      </c>
      <c r="B129" s="8" t="s">
        <v>201</v>
      </c>
      <c r="C129" s="10">
        <v>1</v>
      </c>
      <c r="D129" s="9" t="s">
        <v>21</v>
      </c>
      <c r="E129" s="10">
        <v>35000</v>
      </c>
      <c r="F129" s="10">
        <f t="shared" si="7"/>
        <v>35000</v>
      </c>
      <c r="G129" s="14">
        <f t="shared" si="5"/>
        <v>43050</v>
      </c>
    </row>
    <row r="130" spans="1:7" x14ac:dyDescent="0.25">
      <c r="A130" s="7" t="s">
        <v>197</v>
      </c>
      <c r="B130" s="8" t="s">
        <v>183</v>
      </c>
      <c r="C130" s="10">
        <v>10</v>
      </c>
      <c r="D130" s="9" t="s">
        <v>185</v>
      </c>
      <c r="E130" s="10">
        <v>385.00000000000006</v>
      </c>
      <c r="F130" s="10">
        <f t="shared" si="7"/>
        <v>3850.0000000000005</v>
      </c>
      <c r="G130" s="14">
        <f t="shared" si="5"/>
        <v>4735.5000000000009</v>
      </c>
    </row>
    <row r="131" spans="1:7" x14ac:dyDescent="0.25">
      <c r="A131" s="7" t="s">
        <v>198</v>
      </c>
      <c r="B131" s="8" t="s">
        <v>184</v>
      </c>
      <c r="C131" s="10">
        <v>4</v>
      </c>
      <c r="D131" s="9" t="s">
        <v>185</v>
      </c>
      <c r="E131" s="10">
        <v>495</v>
      </c>
      <c r="F131" s="10">
        <f t="shared" si="7"/>
        <v>1980</v>
      </c>
      <c r="G131" s="14">
        <f t="shared" si="5"/>
        <v>2435.4</v>
      </c>
    </row>
    <row r="132" spans="1:7" x14ac:dyDescent="0.25">
      <c r="A132" s="7" t="s">
        <v>199</v>
      </c>
      <c r="B132" s="8" t="s">
        <v>339</v>
      </c>
      <c r="C132" s="10">
        <v>6</v>
      </c>
      <c r="D132" s="9" t="s">
        <v>185</v>
      </c>
      <c r="E132" s="10">
        <v>1500</v>
      </c>
      <c r="F132" s="10">
        <f t="shared" si="7"/>
        <v>9000</v>
      </c>
      <c r="G132" s="14">
        <f t="shared" si="5"/>
        <v>11070</v>
      </c>
    </row>
    <row r="133" spans="1:7" s="3" customFormat="1" x14ac:dyDescent="0.25">
      <c r="A133" s="15" t="s">
        <v>5</v>
      </c>
      <c r="B133" s="15" t="s">
        <v>224</v>
      </c>
      <c r="C133" s="16"/>
      <c r="D133" s="17"/>
      <c r="E133" s="18"/>
      <c r="F133" s="18">
        <f>SUM(F134:F152)</f>
        <v>44897.494000000006</v>
      </c>
      <c r="G133" s="18">
        <f>SUM(G134:G152)</f>
        <v>55223.91762</v>
      </c>
    </row>
    <row r="134" spans="1:7" x14ac:dyDescent="0.25">
      <c r="A134" s="7" t="s">
        <v>126</v>
      </c>
      <c r="B134" s="8" t="s">
        <v>35</v>
      </c>
      <c r="C134" s="10">
        <v>7.48</v>
      </c>
      <c r="D134" s="9" t="s">
        <v>17</v>
      </c>
      <c r="E134" s="10">
        <v>60.500000000000007</v>
      </c>
      <c r="F134" s="10">
        <f t="shared" ref="F134:F147" si="8">C134*E134</f>
        <v>452.54000000000008</v>
      </c>
      <c r="G134" s="14">
        <f t="shared" si="5"/>
        <v>556.62420000000009</v>
      </c>
    </row>
    <row r="135" spans="1:7" x14ac:dyDescent="0.25">
      <c r="A135" s="7" t="s">
        <v>127</v>
      </c>
      <c r="B135" s="8" t="s">
        <v>167</v>
      </c>
      <c r="C135" s="10">
        <v>1</v>
      </c>
      <c r="D135" s="9" t="s">
        <v>21</v>
      </c>
      <c r="E135" s="10">
        <v>132</v>
      </c>
      <c r="F135" s="10">
        <f t="shared" si="8"/>
        <v>132</v>
      </c>
      <c r="G135" s="14">
        <f t="shared" si="5"/>
        <v>162.35999999999999</v>
      </c>
    </row>
    <row r="136" spans="1:7" x14ac:dyDescent="0.25">
      <c r="A136" s="7" t="s">
        <v>128</v>
      </c>
      <c r="B136" s="8" t="s">
        <v>36</v>
      </c>
      <c r="C136" s="10">
        <v>1</v>
      </c>
      <c r="D136" s="9" t="s">
        <v>21</v>
      </c>
      <c r="E136" s="10">
        <v>60.500000000000007</v>
      </c>
      <c r="F136" s="10">
        <f t="shared" si="8"/>
        <v>60.500000000000007</v>
      </c>
      <c r="G136" s="14">
        <f t="shared" si="5"/>
        <v>74.415000000000006</v>
      </c>
    </row>
    <row r="137" spans="1:7" x14ac:dyDescent="0.25">
      <c r="A137" s="7" t="s">
        <v>129</v>
      </c>
      <c r="B137" s="8" t="s">
        <v>34</v>
      </c>
      <c r="C137" s="10">
        <v>40.98</v>
      </c>
      <c r="D137" s="9" t="s">
        <v>21</v>
      </c>
      <c r="E137" s="10">
        <v>49.500000000000007</v>
      </c>
      <c r="F137" s="10">
        <f t="shared" si="8"/>
        <v>2028.5100000000002</v>
      </c>
      <c r="G137" s="14">
        <f t="shared" si="5"/>
        <v>2495.0673000000002</v>
      </c>
    </row>
    <row r="138" spans="1:7" x14ac:dyDescent="0.25">
      <c r="A138" s="7" t="s">
        <v>130</v>
      </c>
      <c r="B138" s="8" t="s">
        <v>23</v>
      </c>
      <c r="C138" s="10">
        <v>40.98</v>
      </c>
      <c r="D138" s="9" t="s">
        <v>17</v>
      </c>
      <c r="E138" s="10">
        <v>8.8000000000000007</v>
      </c>
      <c r="F138" s="10">
        <f t="shared" si="8"/>
        <v>360.62400000000002</v>
      </c>
      <c r="G138" s="14">
        <f t="shared" si="5"/>
        <v>443.56752</v>
      </c>
    </row>
    <row r="139" spans="1:7" x14ac:dyDescent="0.25">
      <c r="A139" s="7" t="s">
        <v>131</v>
      </c>
      <c r="B139" s="8" t="s">
        <v>25</v>
      </c>
      <c r="C139" s="10">
        <v>48.47</v>
      </c>
      <c r="D139" s="9" t="s">
        <v>17</v>
      </c>
      <c r="E139" s="10">
        <v>33</v>
      </c>
      <c r="F139" s="10">
        <f t="shared" si="8"/>
        <v>1599.51</v>
      </c>
      <c r="G139" s="14">
        <f t="shared" si="5"/>
        <v>1967.3972999999999</v>
      </c>
    </row>
    <row r="140" spans="1:7" x14ac:dyDescent="0.25">
      <c r="A140" s="7" t="s">
        <v>132</v>
      </c>
      <c r="B140" s="8" t="s">
        <v>26</v>
      </c>
      <c r="C140" s="10">
        <v>48.47</v>
      </c>
      <c r="D140" s="9" t="s">
        <v>17</v>
      </c>
      <c r="E140" s="10">
        <v>49.500000000000007</v>
      </c>
      <c r="F140" s="10">
        <f t="shared" si="8"/>
        <v>2399.2650000000003</v>
      </c>
      <c r="G140" s="14">
        <f t="shared" si="5"/>
        <v>2951.0959500000004</v>
      </c>
    </row>
    <row r="141" spans="1:7" x14ac:dyDescent="0.25">
      <c r="A141" s="7" t="s">
        <v>133</v>
      </c>
      <c r="B141" s="8" t="s">
        <v>27</v>
      </c>
      <c r="C141" s="10">
        <v>7.48</v>
      </c>
      <c r="D141" s="9" t="s">
        <v>17</v>
      </c>
      <c r="E141" s="10">
        <v>82.500000000000014</v>
      </c>
      <c r="F141" s="10">
        <f t="shared" si="8"/>
        <v>617.10000000000014</v>
      </c>
      <c r="G141" s="14">
        <f t="shared" si="5"/>
        <v>759.03300000000013</v>
      </c>
    </row>
    <row r="142" spans="1:7" x14ac:dyDescent="0.25">
      <c r="A142" s="7" t="s">
        <v>134</v>
      </c>
      <c r="B142" s="8" t="s">
        <v>169</v>
      </c>
      <c r="C142" s="10">
        <v>8.23</v>
      </c>
      <c r="D142" s="9" t="s">
        <v>17</v>
      </c>
      <c r="E142" s="10">
        <v>220</v>
      </c>
      <c r="F142" s="10">
        <f t="shared" si="8"/>
        <v>1810.6000000000001</v>
      </c>
      <c r="G142" s="14">
        <f t="shared" si="5"/>
        <v>2227.038</v>
      </c>
    </row>
    <row r="143" spans="1:7" x14ac:dyDescent="0.25">
      <c r="A143" s="7" t="s">
        <v>135</v>
      </c>
      <c r="B143" s="8" t="s">
        <v>179</v>
      </c>
      <c r="C143" s="10">
        <v>3.25</v>
      </c>
      <c r="D143" s="9" t="s">
        <v>17</v>
      </c>
      <c r="E143" s="10">
        <v>275</v>
      </c>
      <c r="F143" s="10">
        <f t="shared" si="8"/>
        <v>893.75</v>
      </c>
      <c r="G143" s="14">
        <f t="shared" si="5"/>
        <v>1099.3125</v>
      </c>
    </row>
    <row r="144" spans="1:7" x14ac:dyDescent="0.25">
      <c r="A144" s="7" t="s">
        <v>136</v>
      </c>
      <c r="B144" s="8" t="s">
        <v>24</v>
      </c>
      <c r="C144" s="10">
        <v>1</v>
      </c>
      <c r="D144" s="9" t="s">
        <v>21</v>
      </c>
      <c r="E144" s="10">
        <v>1342.0000000000002</v>
      </c>
      <c r="F144" s="10">
        <f t="shared" si="8"/>
        <v>1342.0000000000002</v>
      </c>
      <c r="G144" s="14">
        <f t="shared" si="5"/>
        <v>1650.6600000000003</v>
      </c>
    </row>
    <row r="145" spans="1:7" x14ac:dyDescent="0.25">
      <c r="A145" s="7" t="s">
        <v>137</v>
      </c>
      <c r="B145" s="7" t="s">
        <v>42</v>
      </c>
      <c r="C145" s="10">
        <v>1</v>
      </c>
      <c r="D145" s="9" t="s">
        <v>21</v>
      </c>
      <c r="E145" s="10">
        <v>3520</v>
      </c>
      <c r="F145" s="10">
        <f t="shared" si="8"/>
        <v>3520</v>
      </c>
      <c r="G145" s="14">
        <f t="shared" si="5"/>
        <v>4329.6000000000004</v>
      </c>
    </row>
    <row r="146" spans="1:7" x14ac:dyDescent="0.25">
      <c r="A146" s="7" t="s">
        <v>138</v>
      </c>
      <c r="B146" s="8" t="s">
        <v>180</v>
      </c>
      <c r="C146" s="10">
        <v>48.47</v>
      </c>
      <c r="D146" s="9" t="s">
        <v>17</v>
      </c>
      <c r="E146" s="10">
        <v>38.500000000000007</v>
      </c>
      <c r="F146" s="10">
        <f t="shared" si="8"/>
        <v>1866.0950000000003</v>
      </c>
      <c r="G146" s="14">
        <f t="shared" si="5"/>
        <v>2295.2968500000002</v>
      </c>
    </row>
    <row r="147" spans="1:7" ht="30" x14ac:dyDescent="0.25">
      <c r="A147" s="7" t="s">
        <v>139</v>
      </c>
      <c r="B147" s="8" t="s">
        <v>222</v>
      </c>
      <c r="C147" s="10">
        <v>2</v>
      </c>
      <c r="D147" s="9" t="s">
        <v>185</v>
      </c>
      <c r="E147" s="10">
        <v>2200</v>
      </c>
      <c r="F147" s="10">
        <f t="shared" si="8"/>
        <v>4400</v>
      </c>
      <c r="G147" s="14">
        <f t="shared" si="5"/>
        <v>5412</v>
      </c>
    </row>
    <row r="148" spans="1:7" x14ac:dyDescent="0.25">
      <c r="A148" s="7" t="s">
        <v>187</v>
      </c>
      <c r="B148" s="8" t="s">
        <v>186</v>
      </c>
      <c r="C148" s="10">
        <v>1</v>
      </c>
      <c r="D148" s="9" t="s">
        <v>21</v>
      </c>
      <c r="E148" s="10">
        <v>3300.0000000000005</v>
      </c>
      <c r="F148" s="10">
        <f t="shared" ref="F148:F150" si="9">C148*E148</f>
        <v>3300.0000000000005</v>
      </c>
      <c r="G148" s="14">
        <f t="shared" si="5"/>
        <v>4059.0000000000005</v>
      </c>
    </row>
    <row r="149" spans="1:7" x14ac:dyDescent="0.25">
      <c r="A149" s="7" t="s">
        <v>188</v>
      </c>
      <c r="B149" s="8" t="s">
        <v>183</v>
      </c>
      <c r="C149" s="10">
        <v>5</v>
      </c>
      <c r="D149" s="9" t="s">
        <v>185</v>
      </c>
      <c r="E149" s="10">
        <v>385.00000000000006</v>
      </c>
      <c r="F149" s="10">
        <f t="shared" si="9"/>
        <v>1925.0000000000002</v>
      </c>
      <c r="G149" s="14">
        <f t="shared" si="5"/>
        <v>2367.7500000000005</v>
      </c>
    </row>
    <row r="150" spans="1:7" x14ac:dyDescent="0.25">
      <c r="A150" s="7" t="s">
        <v>189</v>
      </c>
      <c r="B150" s="8" t="s">
        <v>184</v>
      </c>
      <c r="C150" s="10">
        <v>2</v>
      </c>
      <c r="D150" s="9" t="s">
        <v>185</v>
      </c>
      <c r="E150" s="10">
        <v>495</v>
      </c>
      <c r="F150" s="10">
        <f t="shared" si="9"/>
        <v>990</v>
      </c>
      <c r="G150" s="14">
        <f t="shared" si="5"/>
        <v>1217.7</v>
      </c>
    </row>
    <row r="151" spans="1:7" x14ac:dyDescent="0.25">
      <c r="A151" s="7" t="s">
        <v>190</v>
      </c>
      <c r="B151" s="8" t="s">
        <v>192</v>
      </c>
      <c r="C151" s="10">
        <v>2</v>
      </c>
      <c r="D151" s="9" t="s">
        <v>185</v>
      </c>
      <c r="E151" s="10">
        <v>1100</v>
      </c>
      <c r="F151" s="10">
        <f t="shared" ref="F151:F152" si="10">C151*E151</f>
        <v>2200</v>
      </c>
      <c r="G151" s="14">
        <f t="shared" si="5"/>
        <v>2706</v>
      </c>
    </row>
    <row r="152" spans="1:7" x14ac:dyDescent="0.25">
      <c r="A152" s="7" t="s">
        <v>191</v>
      </c>
      <c r="B152" s="8" t="s">
        <v>201</v>
      </c>
      <c r="C152" s="10">
        <v>1</v>
      </c>
      <c r="D152" s="9" t="s">
        <v>21</v>
      </c>
      <c r="E152" s="10">
        <v>15000</v>
      </c>
      <c r="F152" s="10">
        <f t="shared" si="10"/>
        <v>15000</v>
      </c>
      <c r="G152" s="14">
        <f t="shared" si="5"/>
        <v>18450</v>
      </c>
    </row>
    <row r="153" spans="1:7" x14ac:dyDescent="0.25">
      <c r="A153" s="5"/>
      <c r="B153" s="6"/>
      <c r="C153" s="13"/>
      <c r="D153" s="6"/>
      <c r="E153" s="20" t="s">
        <v>181</v>
      </c>
      <c r="F153" s="13">
        <f>F133+F105+F81+F57+F37+F15</f>
        <v>402901.44700000004</v>
      </c>
      <c r="G153" s="13">
        <f>G133+G105+G81+G57+G37+G15</f>
        <v>495568.77980999998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C73A-5FFD-44DE-A5FE-E0875265BC7C}">
  <sheetPr>
    <pageSetUpPr fitToPage="1"/>
  </sheetPr>
  <dimension ref="A2:I218"/>
  <sheetViews>
    <sheetView tabSelected="1" topLeftCell="A185" zoomScaleNormal="100" workbookViewId="0">
      <selection activeCell="L202" sqref="L202"/>
    </sheetView>
  </sheetViews>
  <sheetFormatPr defaultRowHeight="15" x14ac:dyDescent="0.25"/>
  <cols>
    <col min="1" max="1" width="7" customWidth="1"/>
    <col min="2" max="2" width="47.85546875" customWidth="1"/>
    <col min="3" max="3" width="12.85546875" style="14" bestFit="1" customWidth="1"/>
    <col min="4" max="4" width="10.85546875" bestFit="1" customWidth="1"/>
    <col min="5" max="5" width="16.42578125" style="14" customWidth="1"/>
    <col min="6" max="7" width="18.42578125" style="14" bestFit="1" customWidth="1"/>
  </cols>
  <sheetData>
    <row r="2" spans="1:9" ht="18.75" x14ac:dyDescent="0.3">
      <c r="A2" s="11" t="s">
        <v>226</v>
      </c>
      <c r="C2"/>
      <c r="E2"/>
      <c r="F2"/>
      <c r="G2"/>
    </row>
    <row r="3" spans="1:9" ht="18.75" x14ac:dyDescent="0.3">
      <c r="A3" s="11" t="s">
        <v>227</v>
      </c>
      <c r="C3" s="11"/>
      <c r="D3" s="12"/>
      <c r="E3" s="11"/>
      <c r="F3" s="11"/>
      <c r="G3" s="11"/>
    </row>
    <row r="4" spans="1:9" x14ac:dyDescent="0.25">
      <c r="I4" s="1"/>
    </row>
    <row r="5" spans="1:9" x14ac:dyDescent="0.25">
      <c r="A5" s="2" t="s">
        <v>53</v>
      </c>
      <c r="B5" s="2"/>
      <c r="C5" s="21" t="s">
        <v>54</v>
      </c>
      <c r="D5" s="2"/>
      <c r="E5" s="21"/>
      <c r="F5" s="19" t="s">
        <v>16</v>
      </c>
      <c r="G5" s="19" t="s">
        <v>161</v>
      </c>
    </row>
    <row r="6" spans="1:9" x14ac:dyDescent="0.25">
      <c r="A6" t="s">
        <v>0</v>
      </c>
      <c r="B6" t="s">
        <v>238</v>
      </c>
      <c r="C6" s="14">
        <v>97.89</v>
      </c>
      <c r="D6" s="9" t="s">
        <v>17</v>
      </c>
      <c r="F6" s="14">
        <f>F19</f>
        <v>0</v>
      </c>
      <c r="G6" s="14">
        <f>G19</f>
        <v>0</v>
      </c>
    </row>
    <row r="7" spans="1:9" x14ac:dyDescent="0.25">
      <c r="A7" t="s">
        <v>1</v>
      </c>
      <c r="B7" t="s">
        <v>239</v>
      </c>
      <c r="C7" s="14">
        <v>31.59</v>
      </c>
      <c r="D7" s="9" t="s">
        <v>17</v>
      </c>
      <c r="F7" s="14">
        <f>F47</f>
        <v>0</v>
      </c>
      <c r="G7" s="14">
        <f>G47</f>
        <v>0</v>
      </c>
    </row>
    <row r="8" spans="1:9" x14ac:dyDescent="0.25">
      <c r="A8" t="s">
        <v>2</v>
      </c>
      <c r="B8" t="s">
        <v>244</v>
      </c>
      <c r="C8" s="14">
        <v>21.42</v>
      </c>
      <c r="D8" s="9" t="s">
        <v>17</v>
      </c>
      <c r="F8" s="14">
        <f>F65</f>
        <v>0</v>
      </c>
      <c r="G8" s="14">
        <f>G65</f>
        <v>0</v>
      </c>
    </row>
    <row r="9" spans="1:9" x14ac:dyDescent="0.25">
      <c r="A9" t="s">
        <v>3</v>
      </c>
      <c r="B9" t="s">
        <v>245</v>
      </c>
      <c r="C9" s="14">
        <v>26.84</v>
      </c>
      <c r="D9" s="9" t="s">
        <v>17</v>
      </c>
      <c r="F9" s="14">
        <f>F78</f>
        <v>0</v>
      </c>
      <c r="G9" s="14">
        <f>G78</f>
        <v>0</v>
      </c>
    </row>
    <row r="10" spans="1:9" x14ac:dyDescent="0.25">
      <c r="A10" t="s">
        <v>4</v>
      </c>
      <c r="B10" t="s">
        <v>246</v>
      </c>
      <c r="C10" s="14">
        <v>19.96</v>
      </c>
      <c r="D10" s="9" t="s">
        <v>17</v>
      </c>
      <c r="F10" s="14">
        <f>F100</f>
        <v>0</v>
      </c>
      <c r="G10" s="14">
        <f>G100</f>
        <v>0</v>
      </c>
    </row>
    <row r="11" spans="1:9" x14ac:dyDescent="0.25">
      <c r="A11" t="s">
        <v>5</v>
      </c>
      <c r="B11" t="s">
        <v>246</v>
      </c>
      <c r="C11" s="14">
        <v>7.23</v>
      </c>
      <c r="D11" s="9" t="s">
        <v>17</v>
      </c>
      <c r="F11" s="14">
        <f>F116</f>
        <v>0</v>
      </c>
      <c r="G11" s="14">
        <f>G116</f>
        <v>0</v>
      </c>
    </row>
    <row r="12" spans="1:9" x14ac:dyDescent="0.25">
      <c r="A12" t="s">
        <v>240</v>
      </c>
      <c r="B12" t="s">
        <v>246</v>
      </c>
      <c r="C12" s="14">
        <v>7.86</v>
      </c>
      <c r="D12" s="9" t="s">
        <v>17</v>
      </c>
      <c r="F12" s="14">
        <f>F132</f>
        <v>0</v>
      </c>
      <c r="G12" s="14">
        <f>G132</f>
        <v>0</v>
      </c>
    </row>
    <row r="13" spans="1:9" x14ac:dyDescent="0.25">
      <c r="A13" t="s">
        <v>241</v>
      </c>
      <c r="B13" t="s">
        <v>9</v>
      </c>
      <c r="C13" s="14">
        <v>3.25</v>
      </c>
      <c r="D13" s="9" t="s">
        <v>17</v>
      </c>
      <c r="F13" s="14">
        <f>F150</f>
        <v>0</v>
      </c>
      <c r="G13" s="14">
        <f>G150</f>
        <v>0</v>
      </c>
    </row>
    <row r="14" spans="1:9" x14ac:dyDescent="0.25">
      <c r="A14" t="s">
        <v>242</v>
      </c>
      <c r="B14" t="s">
        <v>247</v>
      </c>
      <c r="C14" s="14">
        <v>10.51</v>
      </c>
      <c r="D14" s="9" t="s">
        <v>17</v>
      </c>
      <c r="F14" s="14">
        <f>F173</f>
        <v>0</v>
      </c>
      <c r="G14" s="14">
        <f>G173</f>
        <v>0</v>
      </c>
    </row>
    <row r="15" spans="1:9" x14ac:dyDescent="0.25">
      <c r="A15" t="s">
        <v>243</v>
      </c>
      <c r="B15" t="s">
        <v>247</v>
      </c>
      <c r="C15" s="14">
        <v>16.3</v>
      </c>
      <c r="D15" s="9" t="s">
        <v>17</v>
      </c>
      <c r="F15" s="14">
        <f>F195</f>
        <v>0</v>
      </c>
      <c r="G15" s="14">
        <f>G195</f>
        <v>0</v>
      </c>
    </row>
    <row r="16" spans="1:9" x14ac:dyDescent="0.25">
      <c r="A16" s="5"/>
      <c r="B16" s="6" t="s">
        <v>162</v>
      </c>
      <c r="C16" s="13">
        <f>SUM(C6:C15)</f>
        <v>242.85</v>
      </c>
      <c r="D16" s="6" t="s">
        <v>17</v>
      </c>
      <c r="E16" s="13"/>
      <c r="F16" s="13">
        <f>SUM(F6:F15)</f>
        <v>0</v>
      </c>
      <c r="G16" s="13">
        <f>SUM(G6:G15)</f>
        <v>0</v>
      </c>
    </row>
    <row r="18" spans="1:7" x14ac:dyDescent="0.25">
      <c r="A18" s="2" t="s">
        <v>11</v>
      </c>
      <c r="B18" s="4" t="s">
        <v>12</v>
      </c>
      <c r="C18" s="19" t="s">
        <v>13</v>
      </c>
      <c r="D18" s="4" t="s">
        <v>14</v>
      </c>
      <c r="E18" s="19" t="s">
        <v>15</v>
      </c>
      <c r="F18" s="19" t="s">
        <v>16</v>
      </c>
      <c r="G18" s="19" t="s">
        <v>161</v>
      </c>
    </row>
    <row r="19" spans="1:7" s="3" customFormat="1" x14ac:dyDescent="0.25">
      <c r="A19" s="15" t="s">
        <v>0</v>
      </c>
      <c r="B19" s="15" t="s">
        <v>238</v>
      </c>
      <c r="C19" s="18"/>
      <c r="D19" s="17"/>
      <c r="E19" s="18"/>
      <c r="F19" s="18">
        <f>SUM(F20:F46)</f>
        <v>0</v>
      </c>
      <c r="G19" s="18">
        <f>SUM(G20:G46)</f>
        <v>0</v>
      </c>
    </row>
    <row r="20" spans="1:7" x14ac:dyDescent="0.25">
      <c r="A20" s="7" t="s">
        <v>56</v>
      </c>
      <c r="B20" s="8" t="s">
        <v>168</v>
      </c>
      <c r="C20" s="10">
        <f>7.5</f>
        <v>7.5</v>
      </c>
      <c r="D20" s="9" t="s">
        <v>17</v>
      </c>
      <c r="E20" s="23"/>
      <c r="F20" s="10">
        <f t="shared" ref="F20:F45" si="0">C20*E20</f>
        <v>0</v>
      </c>
      <c r="G20" s="14">
        <f>F20*1.23</f>
        <v>0</v>
      </c>
    </row>
    <row r="21" spans="1:7" x14ac:dyDescent="0.25">
      <c r="A21" s="7" t="s">
        <v>57</v>
      </c>
      <c r="B21" s="8" t="s">
        <v>248</v>
      </c>
      <c r="C21" s="10">
        <v>1</v>
      </c>
      <c r="D21" s="9" t="s">
        <v>21</v>
      </c>
      <c r="E21" s="23"/>
      <c r="F21" s="10">
        <f t="shared" si="0"/>
        <v>0</v>
      </c>
      <c r="G21" s="14">
        <f t="shared" ref="G21:G64" si="1">F21*1.23</f>
        <v>0</v>
      </c>
    </row>
    <row r="22" spans="1:7" x14ac:dyDescent="0.25">
      <c r="A22" s="7" t="s">
        <v>58</v>
      </c>
      <c r="B22" s="8" t="s">
        <v>164</v>
      </c>
      <c r="C22" s="10">
        <v>5</v>
      </c>
      <c r="D22" s="9" t="s">
        <v>18</v>
      </c>
      <c r="E22" s="23"/>
      <c r="F22" s="10">
        <f t="shared" si="0"/>
        <v>0</v>
      </c>
      <c r="G22" s="14">
        <f t="shared" si="1"/>
        <v>0</v>
      </c>
    </row>
    <row r="23" spans="1:7" x14ac:dyDescent="0.25">
      <c r="A23" s="7" t="s">
        <v>59</v>
      </c>
      <c r="B23" s="8" t="s">
        <v>165</v>
      </c>
      <c r="C23" s="10">
        <v>25.5</v>
      </c>
      <c r="D23" s="9" t="s">
        <v>17</v>
      </c>
      <c r="E23" s="23"/>
      <c r="F23" s="10">
        <f t="shared" si="0"/>
        <v>0</v>
      </c>
      <c r="G23" s="14">
        <f t="shared" si="1"/>
        <v>0</v>
      </c>
    </row>
    <row r="24" spans="1:7" x14ac:dyDescent="0.25">
      <c r="A24" s="7" t="s">
        <v>60</v>
      </c>
      <c r="B24" s="8" t="s">
        <v>19</v>
      </c>
      <c r="C24" s="10">
        <v>97.89</v>
      </c>
      <c r="D24" s="9" t="s">
        <v>17</v>
      </c>
      <c r="E24" s="23"/>
      <c r="F24" s="10">
        <f t="shared" si="0"/>
        <v>0</v>
      </c>
      <c r="G24" s="14">
        <f t="shared" si="1"/>
        <v>0</v>
      </c>
    </row>
    <row r="25" spans="1:7" x14ac:dyDescent="0.25">
      <c r="A25" s="7" t="s">
        <v>61</v>
      </c>
      <c r="B25" s="8" t="s">
        <v>249</v>
      </c>
      <c r="C25" s="10">
        <v>97.89</v>
      </c>
      <c r="D25" s="9" t="s">
        <v>17</v>
      </c>
      <c r="E25" s="23"/>
      <c r="F25" s="10">
        <f t="shared" si="0"/>
        <v>0</v>
      </c>
      <c r="G25" s="14">
        <f t="shared" si="1"/>
        <v>0</v>
      </c>
    </row>
    <row r="26" spans="1:7" x14ac:dyDescent="0.25">
      <c r="A26" s="7" t="s">
        <v>62</v>
      </c>
      <c r="B26" s="8" t="s">
        <v>38</v>
      </c>
      <c r="C26" s="10">
        <v>21</v>
      </c>
      <c r="D26" s="9" t="s">
        <v>17</v>
      </c>
      <c r="E26" s="23"/>
      <c r="F26" s="10">
        <f t="shared" si="0"/>
        <v>0</v>
      </c>
      <c r="G26" s="14">
        <f t="shared" si="1"/>
        <v>0</v>
      </c>
    </row>
    <row r="27" spans="1:7" x14ac:dyDescent="0.25">
      <c r="A27" s="7" t="s">
        <v>63</v>
      </c>
      <c r="B27" s="8" t="s">
        <v>45</v>
      </c>
      <c r="C27" s="10">
        <v>143.52000000000001</v>
      </c>
      <c r="D27" s="9" t="s">
        <v>17</v>
      </c>
      <c r="E27" s="23"/>
      <c r="F27" s="10">
        <f t="shared" si="0"/>
        <v>0</v>
      </c>
      <c r="G27" s="14">
        <f t="shared" si="1"/>
        <v>0</v>
      </c>
    </row>
    <row r="28" spans="1:7" x14ac:dyDescent="0.25">
      <c r="A28" s="7" t="s">
        <v>64</v>
      </c>
      <c r="B28" s="8" t="s">
        <v>23</v>
      </c>
      <c r="C28" s="10">
        <v>143.52000000000001</v>
      </c>
      <c r="D28" s="9" t="s">
        <v>17</v>
      </c>
      <c r="E28" s="23"/>
      <c r="F28" s="10">
        <f t="shared" si="0"/>
        <v>0</v>
      </c>
      <c r="G28" s="14">
        <f t="shared" si="1"/>
        <v>0</v>
      </c>
    </row>
    <row r="29" spans="1:7" x14ac:dyDescent="0.25">
      <c r="A29" s="7" t="s">
        <v>65</v>
      </c>
      <c r="B29" s="8" t="s">
        <v>24</v>
      </c>
      <c r="C29" s="10">
        <v>4</v>
      </c>
      <c r="D29" s="9" t="s">
        <v>21</v>
      </c>
      <c r="E29" s="23"/>
      <c r="F29" s="10">
        <f t="shared" si="0"/>
        <v>0</v>
      </c>
      <c r="G29" s="14">
        <f t="shared" si="1"/>
        <v>0</v>
      </c>
    </row>
    <row r="30" spans="1:7" x14ac:dyDescent="0.25">
      <c r="A30" s="7" t="s">
        <v>66</v>
      </c>
      <c r="B30" s="8" t="s">
        <v>25</v>
      </c>
      <c r="C30" s="10">
        <v>143.52000000000001</v>
      </c>
      <c r="D30" s="9" t="s">
        <v>17</v>
      </c>
      <c r="E30" s="23"/>
      <c r="F30" s="10">
        <f t="shared" si="0"/>
        <v>0</v>
      </c>
      <c r="G30" s="14">
        <f t="shared" si="1"/>
        <v>0</v>
      </c>
    </row>
    <row r="31" spans="1:7" x14ac:dyDescent="0.25">
      <c r="A31" s="7" t="s">
        <v>67</v>
      </c>
      <c r="B31" s="8" t="s">
        <v>26</v>
      </c>
      <c r="C31" s="10">
        <v>143.52000000000001</v>
      </c>
      <c r="D31" s="9" t="s">
        <v>17</v>
      </c>
      <c r="E31" s="23"/>
      <c r="F31" s="10">
        <f t="shared" si="0"/>
        <v>0</v>
      </c>
      <c r="G31" s="14">
        <f t="shared" si="1"/>
        <v>0</v>
      </c>
    </row>
    <row r="32" spans="1:7" x14ac:dyDescent="0.25">
      <c r="A32" s="7" t="s">
        <v>68</v>
      </c>
      <c r="B32" s="8" t="s">
        <v>27</v>
      </c>
      <c r="C32" s="10">
        <v>97.89</v>
      </c>
      <c r="D32" s="9" t="s">
        <v>17</v>
      </c>
      <c r="E32" s="23"/>
      <c r="F32" s="10">
        <f t="shared" si="0"/>
        <v>0</v>
      </c>
      <c r="G32" s="14">
        <f t="shared" si="1"/>
        <v>0</v>
      </c>
    </row>
    <row r="33" spans="1:7" x14ac:dyDescent="0.25">
      <c r="A33" s="7" t="s">
        <v>69</v>
      </c>
      <c r="B33" s="8" t="s">
        <v>28</v>
      </c>
      <c r="C33" s="10">
        <v>107.7</v>
      </c>
      <c r="D33" s="9" t="s">
        <v>17</v>
      </c>
      <c r="E33" s="23"/>
      <c r="F33" s="10">
        <f t="shared" si="0"/>
        <v>0</v>
      </c>
      <c r="G33" s="14">
        <f t="shared" si="1"/>
        <v>0</v>
      </c>
    </row>
    <row r="34" spans="1:7" x14ac:dyDescent="0.25">
      <c r="A34" s="7" t="s">
        <v>70</v>
      </c>
      <c r="B34" s="8" t="s">
        <v>228</v>
      </c>
      <c r="C34" s="10">
        <v>1</v>
      </c>
      <c r="D34" s="9" t="s">
        <v>21</v>
      </c>
      <c r="E34" s="23"/>
      <c r="F34" s="10">
        <f t="shared" si="0"/>
        <v>0</v>
      </c>
      <c r="G34" s="14">
        <f t="shared" si="1"/>
        <v>0</v>
      </c>
    </row>
    <row r="35" spans="1:7" x14ac:dyDescent="0.25">
      <c r="A35" s="7" t="s">
        <v>71</v>
      </c>
      <c r="B35" s="7" t="s">
        <v>229</v>
      </c>
      <c r="C35" s="10">
        <v>1</v>
      </c>
      <c r="D35" s="9" t="s">
        <v>21</v>
      </c>
      <c r="E35" s="23"/>
      <c r="F35" s="10">
        <f t="shared" si="0"/>
        <v>0</v>
      </c>
      <c r="G35" s="14">
        <f t="shared" si="1"/>
        <v>0</v>
      </c>
    </row>
    <row r="36" spans="1:7" x14ac:dyDescent="0.25">
      <c r="A36" s="7" t="s">
        <v>72</v>
      </c>
      <c r="B36" s="7" t="s">
        <v>340</v>
      </c>
      <c r="C36" s="10">
        <v>3</v>
      </c>
      <c r="D36" s="9" t="s">
        <v>21</v>
      </c>
      <c r="E36" s="23"/>
      <c r="F36" s="10">
        <f t="shared" si="0"/>
        <v>0</v>
      </c>
      <c r="G36" s="14">
        <f t="shared" si="1"/>
        <v>0</v>
      </c>
    </row>
    <row r="37" spans="1:7" x14ac:dyDescent="0.25">
      <c r="A37" s="7" t="s">
        <v>215</v>
      </c>
      <c r="B37" s="7" t="s">
        <v>341</v>
      </c>
      <c r="C37" s="10">
        <v>1</v>
      </c>
      <c r="D37" s="9" t="s">
        <v>21</v>
      </c>
      <c r="E37" s="23"/>
      <c r="F37" s="10">
        <f t="shared" si="0"/>
        <v>0</v>
      </c>
      <c r="G37" s="14">
        <f t="shared" si="1"/>
        <v>0</v>
      </c>
    </row>
    <row r="38" spans="1:7" x14ac:dyDescent="0.25">
      <c r="A38" s="7" t="s">
        <v>216</v>
      </c>
      <c r="B38" s="7" t="s">
        <v>231</v>
      </c>
      <c r="C38" s="10">
        <v>1</v>
      </c>
      <c r="D38" s="9" t="s">
        <v>21</v>
      </c>
      <c r="E38" s="23"/>
      <c r="F38" s="10">
        <f t="shared" si="0"/>
        <v>0</v>
      </c>
      <c r="G38" s="14">
        <f t="shared" si="1"/>
        <v>0</v>
      </c>
    </row>
    <row r="39" spans="1:7" x14ac:dyDescent="0.25">
      <c r="A39" s="7" t="s">
        <v>217</v>
      </c>
      <c r="B39" s="7" t="s">
        <v>31</v>
      </c>
      <c r="C39" s="10">
        <v>18.3</v>
      </c>
      <c r="D39" s="9" t="s">
        <v>32</v>
      </c>
      <c r="E39" s="23"/>
      <c r="F39" s="10">
        <f t="shared" si="0"/>
        <v>0</v>
      </c>
      <c r="G39" s="14">
        <f t="shared" si="1"/>
        <v>0</v>
      </c>
    </row>
    <row r="40" spans="1:7" x14ac:dyDescent="0.25">
      <c r="A40" s="7" t="s">
        <v>218</v>
      </c>
      <c r="B40" s="8" t="s">
        <v>232</v>
      </c>
      <c r="C40" s="10">
        <v>143.52000000000001</v>
      </c>
      <c r="D40" s="9" t="s">
        <v>17</v>
      </c>
      <c r="E40" s="23"/>
      <c r="F40" s="10">
        <f t="shared" si="0"/>
        <v>0</v>
      </c>
      <c r="G40" s="14">
        <f t="shared" si="1"/>
        <v>0</v>
      </c>
    </row>
    <row r="41" spans="1:7" x14ac:dyDescent="0.25">
      <c r="A41" s="7" t="s">
        <v>237</v>
      </c>
      <c r="B41" s="8" t="s">
        <v>33</v>
      </c>
      <c r="C41" s="10">
        <v>97.89</v>
      </c>
      <c r="D41" s="9" t="s">
        <v>17</v>
      </c>
      <c r="E41" s="23"/>
      <c r="F41" s="10">
        <f t="shared" si="0"/>
        <v>0</v>
      </c>
      <c r="G41" s="14">
        <f t="shared" si="1"/>
        <v>0</v>
      </c>
    </row>
    <row r="42" spans="1:7" x14ac:dyDescent="0.25">
      <c r="A42" s="7" t="s">
        <v>252</v>
      </c>
      <c r="B42" s="8" t="s">
        <v>193</v>
      </c>
      <c r="C42" s="10">
        <v>3</v>
      </c>
      <c r="D42" s="9" t="s">
        <v>21</v>
      </c>
      <c r="E42" s="23"/>
      <c r="F42" s="10">
        <f t="shared" si="0"/>
        <v>0</v>
      </c>
      <c r="G42" s="14">
        <f t="shared" si="1"/>
        <v>0</v>
      </c>
    </row>
    <row r="43" spans="1:7" x14ac:dyDescent="0.25">
      <c r="A43" s="7" t="s">
        <v>253</v>
      </c>
      <c r="B43" s="8" t="s">
        <v>201</v>
      </c>
      <c r="C43" s="10">
        <v>1</v>
      </c>
      <c r="D43" s="9" t="s">
        <v>21</v>
      </c>
      <c r="E43" s="23"/>
      <c r="F43" s="10">
        <f t="shared" si="0"/>
        <v>0</v>
      </c>
      <c r="G43" s="14">
        <f t="shared" si="1"/>
        <v>0</v>
      </c>
    </row>
    <row r="44" spans="1:7" x14ac:dyDescent="0.25">
      <c r="A44" s="7" t="s">
        <v>254</v>
      </c>
      <c r="B44" s="8" t="s">
        <v>183</v>
      </c>
      <c r="C44" s="10">
        <v>20</v>
      </c>
      <c r="D44" s="9" t="s">
        <v>185</v>
      </c>
      <c r="E44" s="23"/>
      <c r="F44" s="10">
        <f t="shared" si="0"/>
        <v>0</v>
      </c>
      <c r="G44" s="14">
        <f t="shared" si="1"/>
        <v>0</v>
      </c>
    </row>
    <row r="45" spans="1:7" x14ac:dyDescent="0.25">
      <c r="A45" s="7" t="s">
        <v>255</v>
      </c>
      <c r="B45" s="8" t="s">
        <v>184</v>
      </c>
      <c r="C45" s="10">
        <v>14</v>
      </c>
      <c r="D45" s="9" t="s">
        <v>185</v>
      </c>
      <c r="E45" s="23"/>
      <c r="F45" s="10">
        <f t="shared" si="0"/>
        <v>0</v>
      </c>
      <c r="G45" s="14">
        <f t="shared" si="1"/>
        <v>0</v>
      </c>
    </row>
    <row r="46" spans="1:7" x14ac:dyDescent="0.25">
      <c r="A46" s="7" t="s">
        <v>256</v>
      </c>
      <c r="B46" s="8" t="s">
        <v>192</v>
      </c>
      <c r="C46" s="10">
        <v>20</v>
      </c>
      <c r="D46" s="9" t="s">
        <v>185</v>
      </c>
      <c r="E46" s="23"/>
      <c r="F46" s="10">
        <f>C46*E46</f>
        <v>0</v>
      </c>
      <c r="G46" s="14">
        <f t="shared" si="1"/>
        <v>0</v>
      </c>
    </row>
    <row r="47" spans="1:7" s="3" customFormat="1" x14ac:dyDescent="0.25">
      <c r="A47" s="15" t="s">
        <v>1</v>
      </c>
      <c r="B47" s="15" t="s">
        <v>239</v>
      </c>
      <c r="C47" s="18"/>
      <c r="D47" s="17"/>
      <c r="E47" s="18"/>
      <c r="F47" s="18">
        <f>SUM(F48:F64)</f>
        <v>0</v>
      </c>
      <c r="G47" s="18">
        <f>SUM(G48:G64)</f>
        <v>0</v>
      </c>
    </row>
    <row r="48" spans="1:7" x14ac:dyDescent="0.25">
      <c r="A48" s="7" t="s">
        <v>73</v>
      </c>
      <c r="B48" s="8" t="s">
        <v>250</v>
      </c>
      <c r="C48" s="10">
        <v>1</v>
      </c>
      <c r="D48" s="9" t="s">
        <v>17</v>
      </c>
      <c r="E48" s="23"/>
      <c r="F48" s="10">
        <f t="shared" ref="F48:F63" si="2">C48*E48</f>
        <v>0</v>
      </c>
      <c r="G48" s="14">
        <f t="shared" si="1"/>
        <v>0</v>
      </c>
    </row>
    <row r="49" spans="1:7" x14ac:dyDescent="0.25">
      <c r="A49" s="7" t="s">
        <v>74</v>
      </c>
      <c r="B49" s="8" t="s">
        <v>251</v>
      </c>
      <c r="C49" s="10">
        <v>1</v>
      </c>
      <c r="D49" s="9" t="s">
        <v>21</v>
      </c>
      <c r="E49" s="23"/>
      <c r="F49" s="10">
        <f t="shared" si="2"/>
        <v>0</v>
      </c>
      <c r="G49" s="14">
        <f t="shared" si="1"/>
        <v>0</v>
      </c>
    </row>
    <row r="50" spans="1:7" x14ac:dyDescent="0.25">
      <c r="A50" s="7" t="s">
        <v>75</v>
      </c>
      <c r="B50" s="8" t="s">
        <v>19</v>
      </c>
      <c r="C50" s="10">
        <v>31.59</v>
      </c>
      <c r="D50" s="9" t="s">
        <v>17</v>
      </c>
      <c r="E50" s="23"/>
      <c r="F50" s="10">
        <f t="shared" si="2"/>
        <v>0</v>
      </c>
      <c r="G50" s="14">
        <f t="shared" si="1"/>
        <v>0</v>
      </c>
    </row>
    <row r="51" spans="1:7" x14ac:dyDescent="0.25">
      <c r="A51" s="7" t="s">
        <v>76</v>
      </c>
      <c r="B51" s="8" t="s">
        <v>45</v>
      </c>
      <c r="C51" s="10">
        <v>99.1</v>
      </c>
      <c r="D51" s="9" t="s">
        <v>17</v>
      </c>
      <c r="E51" s="23"/>
      <c r="F51" s="10">
        <f t="shared" si="2"/>
        <v>0</v>
      </c>
      <c r="G51" s="14">
        <f t="shared" si="1"/>
        <v>0</v>
      </c>
    </row>
    <row r="52" spans="1:7" x14ac:dyDescent="0.25">
      <c r="A52" s="7" t="s">
        <v>77</v>
      </c>
      <c r="B52" s="8" t="s">
        <v>23</v>
      </c>
      <c r="C52" s="10">
        <v>99.1</v>
      </c>
      <c r="D52" s="9" t="s">
        <v>17</v>
      </c>
      <c r="E52" s="23"/>
      <c r="F52" s="10">
        <f t="shared" si="2"/>
        <v>0</v>
      </c>
      <c r="G52" s="14">
        <f t="shared" si="1"/>
        <v>0</v>
      </c>
    </row>
    <row r="53" spans="1:7" x14ac:dyDescent="0.25">
      <c r="A53" s="7" t="s">
        <v>78</v>
      </c>
      <c r="B53" s="8" t="s">
        <v>25</v>
      </c>
      <c r="C53" s="10">
        <v>99.1</v>
      </c>
      <c r="D53" s="9" t="s">
        <v>17</v>
      </c>
      <c r="E53" s="23"/>
      <c r="F53" s="10">
        <f t="shared" si="2"/>
        <v>0</v>
      </c>
      <c r="G53" s="14">
        <f t="shared" si="1"/>
        <v>0</v>
      </c>
    </row>
    <row r="54" spans="1:7" x14ac:dyDescent="0.25">
      <c r="A54" s="7" t="s">
        <v>79</v>
      </c>
      <c r="B54" s="8" t="s">
        <v>26</v>
      </c>
      <c r="C54" s="10">
        <v>99.1</v>
      </c>
      <c r="D54" s="9" t="s">
        <v>17</v>
      </c>
      <c r="E54" s="23"/>
      <c r="F54" s="10">
        <f t="shared" si="2"/>
        <v>0</v>
      </c>
      <c r="G54" s="14">
        <f t="shared" si="1"/>
        <v>0</v>
      </c>
    </row>
    <row r="55" spans="1:7" x14ac:dyDescent="0.25">
      <c r="A55" s="7" t="s">
        <v>80</v>
      </c>
      <c r="B55" s="8" t="s">
        <v>27</v>
      </c>
      <c r="C55" s="10">
        <v>31.59</v>
      </c>
      <c r="D55" s="9" t="s">
        <v>17</v>
      </c>
      <c r="E55" s="23"/>
      <c r="F55" s="10">
        <f t="shared" si="2"/>
        <v>0</v>
      </c>
      <c r="G55" s="14">
        <f t="shared" si="1"/>
        <v>0</v>
      </c>
    </row>
    <row r="56" spans="1:7" x14ac:dyDescent="0.25">
      <c r="A56" s="7" t="s">
        <v>81</v>
      </c>
      <c r="B56" s="8" t="s">
        <v>28</v>
      </c>
      <c r="C56" s="10">
        <v>107.7</v>
      </c>
      <c r="D56" s="9" t="s">
        <v>17</v>
      </c>
      <c r="E56" s="23"/>
      <c r="F56" s="10">
        <f t="shared" si="2"/>
        <v>0</v>
      </c>
      <c r="G56" s="14">
        <f t="shared" si="1"/>
        <v>0</v>
      </c>
    </row>
    <row r="57" spans="1:7" x14ac:dyDescent="0.25">
      <c r="A57" s="7" t="s">
        <v>82</v>
      </c>
      <c r="B57" s="8" t="s">
        <v>228</v>
      </c>
      <c r="C57" s="10">
        <v>23.58</v>
      </c>
      <c r="D57" s="9" t="s">
        <v>21</v>
      </c>
      <c r="E57" s="23"/>
      <c r="F57" s="10">
        <f t="shared" si="2"/>
        <v>0</v>
      </c>
      <c r="G57" s="14">
        <f t="shared" si="1"/>
        <v>0</v>
      </c>
    </row>
    <row r="58" spans="1:7" x14ac:dyDescent="0.25">
      <c r="A58" s="7" t="s">
        <v>83</v>
      </c>
      <c r="B58" s="7" t="s">
        <v>31</v>
      </c>
      <c r="C58" s="10">
        <v>23.58</v>
      </c>
      <c r="D58" s="9" t="s">
        <v>32</v>
      </c>
      <c r="E58" s="23"/>
      <c r="F58" s="10">
        <f t="shared" si="2"/>
        <v>0</v>
      </c>
      <c r="G58" s="14">
        <f t="shared" si="1"/>
        <v>0</v>
      </c>
    </row>
    <row r="59" spans="1:7" x14ac:dyDescent="0.25">
      <c r="A59" s="7" t="s">
        <v>84</v>
      </c>
      <c r="B59" s="8" t="s">
        <v>232</v>
      </c>
      <c r="C59" s="10">
        <v>99.1</v>
      </c>
      <c r="D59" s="9" t="s">
        <v>17</v>
      </c>
      <c r="E59" s="23"/>
      <c r="F59" s="10">
        <f t="shared" si="2"/>
        <v>0</v>
      </c>
      <c r="G59" s="14">
        <f t="shared" si="1"/>
        <v>0</v>
      </c>
    </row>
    <row r="60" spans="1:7" x14ac:dyDescent="0.25">
      <c r="A60" s="7" t="s">
        <v>85</v>
      </c>
      <c r="B60" s="8" t="s">
        <v>33</v>
      </c>
      <c r="C60" s="10">
        <v>31.59</v>
      </c>
      <c r="D60" s="9" t="s">
        <v>17</v>
      </c>
      <c r="E60" s="23"/>
      <c r="F60" s="10">
        <f t="shared" si="2"/>
        <v>0</v>
      </c>
      <c r="G60" s="14">
        <f t="shared" si="1"/>
        <v>0</v>
      </c>
    </row>
    <row r="61" spans="1:7" x14ac:dyDescent="0.25">
      <c r="A61" s="7" t="s">
        <v>86</v>
      </c>
      <c r="B61" s="8" t="s">
        <v>193</v>
      </c>
      <c r="C61" s="10">
        <v>2</v>
      </c>
      <c r="D61" s="9" t="s">
        <v>21</v>
      </c>
      <c r="E61" s="23"/>
      <c r="F61" s="10">
        <f t="shared" si="2"/>
        <v>0</v>
      </c>
      <c r="G61" s="14">
        <f t="shared" si="1"/>
        <v>0</v>
      </c>
    </row>
    <row r="62" spans="1:7" x14ac:dyDescent="0.25">
      <c r="A62" s="7" t="s">
        <v>87</v>
      </c>
      <c r="B62" s="8" t="s">
        <v>202</v>
      </c>
      <c r="C62" s="10">
        <v>1</v>
      </c>
      <c r="D62" s="9" t="s">
        <v>21</v>
      </c>
      <c r="E62" s="23"/>
      <c r="F62" s="10">
        <f t="shared" si="2"/>
        <v>0</v>
      </c>
      <c r="G62" s="14">
        <f t="shared" si="1"/>
        <v>0</v>
      </c>
    </row>
    <row r="63" spans="1:7" x14ac:dyDescent="0.25">
      <c r="A63" s="7" t="s">
        <v>211</v>
      </c>
      <c r="B63" s="8" t="s">
        <v>183</v>
      </c>
      <c r="C63" s="10">
        <v>3</v>
      </c>
      <c r="D63" s="9" t="s">
        <v>185</v>
      </c>
      <c r="E63" s="23"/>
      <c r="F63" s="10">
        <f t="shared" si="2"/>
        <v>0</v>
      </c>
      <c r="G63" s="14">
        <f t="shared" si="1"/>
        <v>0</v>
      </c>
    </row>
    <row r="64" spans="1:7" x14ac:dyDescent="0.25">
      <c r="A64" s="7" t="s">
        <v>212</v>
      </c>
      <c r="B64" s="8" t="s">
        <v>192</v>
      </c>
      <c r="C64" s="10">
        <v>6</v>
      </c>
      <c r="D64" s="9" t="s">
        <v>185</v>
      </c>
      <c r="E64" s="23"/>
      <c r="F64" s="10">
        <f>C64*E64</f>
        <v>0</v>
      </c>
      <c r="G64" s="14">
        <f t="shared" si="1"/>
        <v>0</v>
      </c>
    </row>
    <row r="65" spans="1:7" s="3" customFormat="1" x14ac:dyDescent="0.25">
      <c r="A65" s="15" t="s">
        <v>2</v>
      </c>
      <c r="B65" s="15" t="s">
        <v>244</v>
      </c>
      <c r="C65" s="18"/>
      <c r="D65" s="17"/>
      <c r="E65" s="18"/>
      <c r="F65" s="18">
        <f>SUM(F66:F77)</f>
        <v>0</v>
      </c>
      <c r="G65" s="18">
        <f>SUM(G66:G77)</f>
        <v>0</v>
      </c>
    </row>
    <row r="66" spans="1:7" x14ac:dyDescent="0.25">
      <c r="A66" s="7" t="s">
        <v>88</v>
      </c>
      <c r="B66" s="8" t="s">
        <v>35</v>
      </c>
      <c r="C66" s="10">
        <v>21.42</v>
      </c>
      <c r="D66" s="9" t="s">
        <v>17</v>
      </c>
      <c r="E66" s="23"/>
      <c r="F66" s="10">
        <f t="shared" ref="F66:F76" si="3">C66*E66</f>
        <v>0</v>
      </c>
      <c r="G66" s="14">
        <f t="shared" ref="G66:G73" si="4">F66*1.23</f>
        <v>0</v>
      </c>
    </row>
    <row r="67" spans="1:7" x14ac:dyDescent="0.25">
      <c r="A67" s="7" t="s">
        <v>89</v>
      </c>
      <c r="B67" s="8" t="s">
        <v>45</v>
      </c>
      <c r="C67" s="10">
        <v>58.98</v>
      </c>
      <c r="D67" s="9" t="s">
        <v>17</v>
      </c>
      <c r="E67" s="23"/>
      <c r="F67" s="10">
        <f t="shared" si="3"/>
        <v>0</v>
      </c>
      <c r="G67" s="14">
        <f t="shared" si="4"/>
        <v>0</v>
      </c>
    </row>
    <row r="68" spans="1:7" x14ac:dyDescent="0.25">
      <c r="A68" s="7" t="s">
        <v>90</v>
      </c>
      <c r="B68" s="8" t="s">
        <v>23</v>
      </c>
      <c r="C68" s="10">
        <v>58.98</v>
      </c>
      <c r="D68" s="9" t="s">
        <v>17</v>
      </c>
      <c r="E68" s="23"/>
      <c r="F68" s="10">
        <f t="shared" si="3"/>
        <v>0</v>
      </c>
      <c r="G68" s="14">
        <f t="shared" si="4"/>
        <v>0</v>
      </c>
    </row>
    <row r="69" spans="1:7" x14ac:dyDescent="0.25">
      <c r="A69" s="7" t="s">
        <v>91</v>
      </c>
      <c r="B69" s="8" t="s">
        <v>25</v>
      </c>
      <c r="C69" s="10">
        <v>58.98</v>
      </c>
      <c r="D69" s="9" t="s">
        <v>17</v>
      </c>
      <c r="E69" s="23"/>
      <c r="F69" s="10">
        <f t="shared" si="3"/>
        <v>0</v>
      </c>
      <c r="G69" s="14">
        <f t="shared" si="4"/>
        <v>0</v>
      </c>
    </row>
    <row r="70" spans="1:7" x14ac:dyDescent="0.25">
      <c r="A70" s="7" t="s">
        <v>92</v>
      </c>
      <c r="B70" s="8" t="s">
        <v>26</v>
      </c>
      <c r="C70" s="10">
        <v>58.98</v>
      </c>
      <c r="D70" s="9" t="s">
        <v>17</v>
      </c>
      <c r="E70" s="23"/>
      <c r="F70" s="10">
        <f t="shared" si="3"/>
        <v>0</v>
      </c>
      <c r="G70" s="14">
        <f t="shared" si="4"/>
        <v>0</v>
      </c>
    </row>
    <row r="71" spans="1:7" x14ac:dyDescent="0.25">
      <c r="A71" s="7" t="s">
        <v>93</v>
      </c>
      <c r="B71" s="8" t="s">
        <v>27</v>
      </c>
      <c r="C71" s="10">
        <v>21.42</v>
      </c>
      <c r="D71" s="9" t="s">
        <v>17</v>
      </c>
      <c r="E71" s="23"/>
      <c r="F71" s="10">
        <f t="shared" si="3"/>
        <v>0</v>
      </c>
      <c r="G71" s="14">
        <f t="shared" si="4"/>
        <v>0</v>
      </c>
    </row>
    <row r="72" spans="1:7" x14ac:dyDescent="0.25">
      <c r="A72" s="7" t="s">
        <v>94</v>
      </c>
      <c r="B72" s="8" t="s">
        <v>28</v>
      </c>
      <c r="C72" s="10">
        <v>23.56</v>
      </c>
      <c r="D72" s="9" t="s">
        <v>17</v>
      </c>
      <c r="E72" s="23"/>
      <c r="F72" s="10">
        <f t="shared" si="3"/>
        <v>0</v>
      </c>
      <c r="G72" s="14">
        <f t="shared" si="4"/>
        <v>0</v>
      </c>
    </row>
    <row r="73" spans="1:7" x14ac:dyDescent="0.25">
      <c r="A73" s="7" t="s">
        <v>95</v>
      </c>
      <c r="B73" s="8" t="s">
        <v>180</v>
      </c>
      <c r="C73" s="10">
        <v>58.98</v>
      </c>
      <c r="D73" s="9" t="s">
        <v>17</v>
      </c>
      <c r="E73" s="23"/>
      <c r="F73" s="10">
        <f t="shared" si="3"/>
        <v>0</v>
      </c>
      <c r="G73" s="14">
        <f t="shared" si="4"/>
        <v>0</v>
      </c>
    </row>
    <row r="74" spans="1:7" x14ac:dyDescent="0.25">
      <c r="A74" s="7" t="s">
        <v>96</v>
      </c>
      <c r="B74" s="8" t="s">
        <v>193</v>
      </c>
      <c r="C74" s="10">
        <v>1</v>
      </c>
      <c r="D74" s="9" t="s">
        <v>21</v>
      </c>
      <c r="E74" s="23"/>
      <c r="F74" s="10">
        <f t="shared" si="3"/>
        <v>0</v>
      </c>
      <c r="G74" s="14">
        <f t="shared" ref="G74:G77" si="5">F74*1.23</f>
        <v>0</v>
      </c>
    </row>
    <row r="75" spans="1:7" x14ac:dyDescent="0.25">
      <c r="A75" s="7" t="s">
        <v>97</v>
      </c>
      <c r="B75" s="8" t="s">
        <v>202</v>
      </c>
      <c r="C75" s="10">
        <v>1</v>
      </c>
      <c r="D75" s="9" t="s">
        <v>21</v>
      </c>
      <c r="E75" s="23"/>
      <c r="F75" s="10">
        <f t="shared" si="3"/>
        <v>0</v>
      </c>
      <c r="G75" s="14">
        <f t="shared" si="5"/>
        <v>0</v>
      </c>
    </row>
    <row r="76" spans="1:7" x14ac:dyDescent="0.25">
      <c r="A76" s="7" t="s">
        <v>98</v>
      </c>
      <c r="B76" s="8" t="s">
        <v>183</v>
      </c>
      <c r="C76" s="10">
        <v>4</v>
      </c>
      <c r="D76" s="9" t="s">
        <v>185</v>
      </c>
      <c r="E76" s="23"/>
      <c r="F76" s="10">
        <f t="shared" si="3"/>
        <v>0</v>
      </c>
      <c r="G76" s="14">
        <f t="shared" si="5"/>
        <v>0</v>
      </c>
    </row>
    <row r="77" spans="1:7" x14ac:dyDescent="0.25">
      <c r="A77" s="7" t="s">
        <v>99</v>
      </c>
      <c r="B77" s="8" t="s">
        <v>192</v>
      </c>
      <c r="C77" s="10">
        <v>4</v>
      </c>
      <c r="D77" s="9" t="s">
        <v>185</v>
      </c>
      <c r="E77" s="23"/>
      <c r="F77" s="10">
        <f>C77*E77</f>
        <v>0</v>
      </c>
      <c r="G77" s="14">
        <f t="shared" si="5"/>
        <v>0</v>
      </c>
    </row>
    <row r="78" spans="1:7" s="3" customFormat="1" x14ac:dyDescent="0.25">
      <c r="A78" s="15" t="s">
        <v>3</v>
      </c>
      <c r="B78" s="15" t="s">
        <v>245</v>
      </c>
      <c r="C78" s="18"/>
      <c r="D78" s="17"/>
      <c r="E78" s="18"/>
      <c r="F78" s="18">
        <f>SUM(F79:F99)</f>
        <v>0</v>
      </c>
      <c r="G78" s="18">
        <f>SUM(G79:G99)</f>
        <v>0</v>
      </c>
    </row>
    <row r="79" spans="1:7" x14ac:dyDescent="0.25">
      <c r="A79" s="7" t="s">
        <v>106</v>
      </c>
      <c r="B79" s="8" t="s">
        <v>35</v>
      </c>
      <c r="C79" s="10">
        <v>26.84</v>
      </c>
      <c r="D79" s="9" t="s">
        <v>17</v>
      </c>
      <c r="E79" s="23"/>
      <c r="F79" s="10">
        <f>C79*E79</f>
        <v>0</v>
      </c>
      <c r="G79" s="14">
        <f t="shared" ref="G79:G99" si="6">F79*1.23</f>
        <v>0</v>
      </c>
    </row>
    <row r="80" spans="1:7" x14ac:dyDescent="0.25">
      <c r="A80" s="7" t="s">
        <v>107</v>
      </c>
      <c r="B80" s="8" t="s">
        <v>166</v>
      </c>
      <c r="C80" s="10">
        <v>12</v>
      </c>
      <c r="D80" s="9" t="s">
        <v>17</v>
      </c>
      <c r="E80" s="23"/>
      <c r="F80" s="10">
        <f>C80*E80</f>
        <v>0</v>
      </c>
      <c r="G80" s="14">
        <f t="shared" si="6"/>
        <v>0</v>
      </c>
    </row>
    <row r="81" spans="1:7" x14ac:dyDescent="0.25">
      <c r="A81" s="7" t="s">
        <v>108</v>
      </c>
      <c r="B81" s="8" t="s">
        <v>36</v>
      </c>
      <c r="C81" s="10">
        <v>3</v>
      </c>
      <c r="D81" s="9" t="s">
        <v>21</v>
      </c>
      <c r="E81" s="23"/>
      <c r="F81" s="10">
        <f>C81*E81</f>
        <v>0</v>
      </c>
      <c r="G81" s="14">
        <f t="shared" si="6"/>
        <v>0</v>
      </c>
    </row>
    <row r="82" spans="1:7" x14ac:dyDescent="0.25">
      <c r="A82" s="7" t="s">
        <v>109</v>
      </c>
      <c r="B82" s="8" t="s">
        <v>164</v>
      </c>
      <c r="C82" s="10">
        <v>3</v>
      </c>
      <c r="D82" s="9" t="s">
        <v>18</v>
      </c>
      <c r="E82" s="23"/>
      <c r="F82" s="10">
        <f t="shared" ref="F82:F99" si="7">C82*E82</f>
        <v>0</v>
      </c>
      <c r="G82" s="14">
        <f t="shared" si="6"/>
        <v>0</v>
      </c>
    </row>
    <row r="83" spans="1:7" x14ac:dyDescent="0.25">
      <c r="A83" s="7" t="s">
        <v>110</v>
      </c>
      <c r="B83" s="8" t="s">
        <v>233</v>
      </c>
      <c r="C83" s="10">
        <v>2</v>
      </c>
      <c r="D83" s="9" t="s">
        <v>18</v>
      </c>
      <c r="E83" s="23"/>
      <c r="F83" s="10">
        <f t="shared" si="7"/>
        <v>0</v>
      </c>
      <c r="G83" s="14">
        <f t="shared" si="6"/>
        <v>0</v>
      </c>
    </row>
    <row r="84" spans="1:7" x14ac:dyDescent="0.25">
      <c r="A84" s="7" t="s">
        <v>111</v>
      </c>
      <c r="B84" s="8" t="s">
        <v>48</v>
      </c>
      <c r="C84" s="10">
        <v>89.18</v>
      </c>
      <c r="D84" s="9" t="s">
        <v>17</v>
      </c>
      <c r="E84" s="23"/>
      <c r="F84" s="10">
        <f t="shared" si="7"/>
        <v>0</v>
      </c>
      <c r="G84" s="14">
        <f t="shared" si="6"/>
        <v>0</v>
      </c>
    </row>
    <row r="85" spans="1:7" x14ac:dyDescent="0.25">
      <c r="A85" s="7" t="s">
        <v>112</v>
      </c>
      <c r="B85" s="8" t="s">
        <v>23</v>
      </c>
      <c r="C85" s="10">
        <v>89.18</v>
      </c>
      <c r="D85" s="9" t="s">
        <v>17</v>
      </c>
      <c r="E85" s="23"/>
      <c r="F85" s="10">
        <f t="shared" si="7"/>
        <v>0</v>
      </c>
      <c r="G85" s="14">
        <f t="shared" si="6"/>
        <v>0</v>
      </c>
    </row>
    <row r="86" spans="1:7" x14ac:dyDescent="0.25">
      <c r="A86" s="7" t="s">
        <v>113</v>
      </c>
      <c r="B86" s="8" t="s">
        <v>24</v>
      </c>
      <c r="C86" s="10">
        <v>3</v>
      </c>
      <c r="D86" s="9" t="s">
        <v>21</v>
      </c>
      <c r="E86" s="23"/>
      <c r="F86" s="10">
        <f t="shared" si="7"/>
        <v>0</v>
      </c>
      <c r="G86" s="14">
        <f t="shared" si="6"/>
        <v>0</v>
      </c>
    </row>
    <row r="87" spans="1:7" x14ac:dyDescent="0.25">
      <c r="A87" s="7" t="s">
        <v>114</v>
      </c>
      <c r="B87" s="8" t="s">
        <v>25</v>
      </c>
      <c r="C87" s="10">
        <v>89.18</v>
      </c>
      <c r="D87" s="9" t="s">
        <v>17</v>
      </c>
      <c r="E87" s="23"/>
      <c r="F87" s="10">
        <f t="shared" si="7"/>
        <v>0</v>
      </c>
      <c r="G87" s="14">
        <f t="shared" si="6"/>
        <v>0</v>
      </c>
    </row>
    <row r="88" spans="1:7" x14ac:dyDescent="0.25">
      <c r="A88" s="7" t="s">
        <v>115</v>
      </c>
      <c r="B88" s="8" t="s">
        <v>26</v>
      </c>
      <c r="C88" s="10">
        <v>89.18</v>
      </c>
      <c r="D88" s="9" t="s">
        <v>17</v>
      </c>
      <c r="E88" s="23"/>
      <c r="F88" s="10">
        <f t="shared" si="7"/>
        <v>0</v>
      </c>
      <c r="G88" s="14">
        <f t="shared" si="6"/>
        <v>0</v>
      </c>
    </row>
    <row r="89" spans="1:7" x14ac:dyDescent="0.25">
      <c r="A89" s="7" t="s">
        <v>116</v>
      </c>
      <c r="B89" s="8" t="s">
        <v>27</v>
      </c>
      <c r="C89" s="10">
        <v>26.84</v>
      </c>
      <c r="D89" s="9" t="s">
        <v>17</v>
      </c>
      <c r="E89" s="23"/>
      <c r="F89" s="10">
        <f t="shared" si="7"/>
        <v>0</v>
      </c>
      <c r="G89" s="14">
        <f t="shared" si="6"/>
        <v>0</v>
      </c>
    </row>
    <row r="90" spans="1:7" x14ac:dyDescent="0.25">
      <c r="A90" s="7" t="s">
        <v>117</v>
      </c>
      <c r="B90" s="8" t="s">
        <v>28</v>
      </c>
      <c r="C90" s="10">
        <v>29.52</v>
      </c>
      <c r="D90" s="9" t="s">
        <v>17</v>
      </c>
      <c r="E90" s="23"/>
      <c r="F90" s="10">
        <f t="shared" si="7"/>
        <v>0</v>
      </c>
      <c r="G90" s="14">
        <f t="shared" si="6"/>
        <v>0</v>
      </c>
    </row>
    <row r="91" spans="1:7" x14ac:dyDescent="0.25">
      <c r="A91" s="7" t="s">
        <v>118</v>
      </c>
      <c r="B91" s="8" t="s">
        <v>29</v>
      </c>
      <c r="C91" s="10">
        <v>1</v>
      </c>
      <c r="D91" s="9" t="s">
        <v>21</v>
      </c>
      <c r="E91" s="23"/>
      <c r="F91" s="10">
        <f t="shared" si="7"/>
        <v>0</v>
      </c>
      <c r="G91" s="14">
        <f t="shared" si="6"/>
        <v>0</v>
      </c>
    </row>
    <row r="92" spans="1:7" x14ac:dyDescent="0.25">
      <c r="A92" s="7" t="s">
        <v>119</v>
      </c>
      <c r="B92" s="7" t="s">
        <v>230</v>
      </c>
      <c r="C92" s="10">
        <v>3</v>
      </c>
      <c r="D92" s="9" t="s">
        <v>21</v>
      </c>
      <c r="E92" s="23"/>
      <c r="F92" s="10">
        <f t="shared" si="7"/>
        <v>0</v>
      </c>
      <c r="G92" s="14">
        <f t="shared" si="6"/>
        <v>0</v>
      </c>
    </row>
    <row r="93" spans="1:7" x14ac:dyDescent="0.25">
      <c r="A93" s="7" t="s">
        <v>120</v>
      </c>
      <c r="B93" s="8" t="s">
        <v>180</v>
      </c>
      <c r="C93" s="10">
        <v>89.18</v>
      </c>
      <c r="D93" s="9" t="s">
        <v>17</v>
      </c>
      <c r="E93" s="23"/>
      <c r="F93" s="10">
        <f t="shared" si="7"/>
        <v>0</v>
      </c>
      <c r="G93" s="14">
        <f t="shared" si="6"/>
        <v>0</v>
      </c>
    </row>
    <row r="94" spans="1:7" ht="30" x14ac:dyDescent="0.25">
      <c r="A94" s="7" t="s">
        <v>121</v>
      </c>
      <c r="B94" s="8" t="s">
        <v>219</v>
      </c>
      <c r="C94" s="10">
        <v>1</v>
      </c>
      <c r="D94" s="9" t="s">
        <v>185</v>
      </c>
      <c r="E94" s="23"/>
      <c r="F94" s="10">
        <f t="shared" si="7"/>
        <v>0</v>
      </c>
      <c r="G94" s="14">
        <f t="shared" si="6"/>
        <v>0</v>
      </c>
    </row>
    <row r="95" spans="1:7" x14ac:dyDescent="0.25">
      <c r="A95" s="7" t="s">
        <v>122</v>
      </c>
      <c r="B95" s="8" t="s">
        <v>221</v>
      </c>
      <c r="C95" s="10">
        <v>1</v>
      </c>
      <c r="D95" s="9" t="s">
        <v>21</v>
      </c>
      <c r="E95" s="23"/>
      <c r="F95" s="10">
        <f t="shared" si="7"/>
        <v>0</v>
      </c>
      <c r="G95" s="14">
        <f t="shared" si="6"/>
        <v>0</v>
      </c>
    </row>
    <row r="96" spans="1:7" x14ac:dyDescent="0.25">
      <c r="A96" s="7" t="s">
        <v>123</v>
      </c>
      <c r="B96" s="8" t="s">
        <v>201</v>
      </c>
      <c r="C96" s="10">
        <v>1</v>
      </c>
      <c r="D96" s="9" t="s">
        <v>21</v>
      </c>
      <c r="E96" s="23"/>
      <c r="F96" s="10">
        <f t="shared" si="7"/>
        <v>0</v>
      </c>
      <c r="G96" s="14">
        <f t="shared" si="6"/>
        <v>0</v>
      </c>
    </row>
    <row r="97" spans="1:7" x14ac:dyDescent="0.25">
      <c r="A97" s="7" t="s">
        <v>124</v>
      </c>
      <c r="B97" s="8" t="s">
        <v>183</v>
      </c>
      <c r="C97" s="10">
        <v>6</v>
      </c>
      <c r="D97" s="9" t="s">
        <v>185</v>
      </c>
      <c r="E97" s="23"/>
      <c r="F97" s="10">
        <f t="shared" si="7"/>
        <v>0</v>
      </c>
      <c r="G97" s="14">
        <f t="shared" si="6"/>
        <v>0</v>
      </c>
    </row>
    <row r="98" spans="1:7" x14ac:dyDescent="0.25">
      <c r="A98" s="7" t="s">
        <v>125</v>
      </c>
      <c r="B98" s="8" t="s">
        <v>184</v>
      </c>
      <c r="C98" s="10">
        <v>4</v>
      </c>
      <c r="D98" s="9" t="s">
        <v>185</v>
      </c>
      <c r="E98" s="23"/>
      <c r="F98" s="10">
        <f t="shared" si="7"/>
        <v>0</v>
      </c>
      <c r="G98" s="14">
        <f t="shared" si="6"/>
        <v>0</v>
      </c>
    </row>
    <row r="99" spans="1:7" x14ac:dyDescent="0.25">
      <c r="A99" s="7" t="s">
        <v>203</v>
      </c>
      <c r="B99" s="8" t="s">
        <v>192</v>
      </c>
      <c r="C99" s="10">
        <v>5</v>
      </c>
      <c r="D99" s="9" t="s">
        <v>185</v>
      </c>
      <c r="E99" s="23"/>
      <c r="F99" s="10">
        <f t="shared" si="7"/>
        <v>0</v>
      </c>
      <c r="G99" s="14">
        <f t="shared" si="6"/>
        <v>0</v>
      </c>
    </row>
    <row r="100" spans="1:7" s="3" customFormat="1" x14ac:dyDescent="0.25">
      <c r="A100" s="15" t="s">
        <v>4</v>
      </c>
      <c r="B100" s="15" t="s">
        <v>246</v>
      </c>
      <c r="C100" s="18"/>
      <c r="D100" s="17"/>
      <c r="E100" s="18"/>
      <c r="F100" s="18">
        <f>SUM(F101:F115)</f>
        <v>0</v>
      </c>
      <c r="G100" s="18">
        <f>SUM(G101:G115)</f>
        <v>0</v>
      </c>
    </row>
    <row r="101" spans="1:7" x14ac:dyDescent="0.25">
      <c r="A101" s="7" t="s">
        <v>140</v>
      </c>
      <c r="B101" s="8" t="s">
        <v>19</v>
      </c>
      <c r="C101" s="10">
        <v>19.96</v>
      </c>
      <c r="D101" s="9" t="s">
        <v>17</v>
      </c>
      <c r="E101" s="23"/>
      <c r="F101" s="10">
        <f t="shared" ref="F101:F114" si="8">C101*E101</f>
        <v>0</v>
      </c>
      <c r="G101" s="14">
        <f t="shared" ref="G101:G111" si="9">F101*1.23</f>
        <v>0</v>
      </c>
    </row>
    <row r="102" spans="1:7" x14ac:dyDescent="0.25">
      <c r="A102" s="7" t="s">
        <v>141</v>
      </c>
      <c r="B102" s="8" t="s">
        <v>45</v>
      </c>
      <c r="C102" s="10">
        <v>82.75</v>
      </c>
      <c r="D102" s="9" t="s">
        <v>17</v>
      </c>
      <c r="E102" s="23"/>
      <c r="F102" s="10">
        <f t="shared" si="8"/>
        <v>0</v>
      </c>
      <c r="G102" s="14">
        <f t="shared" si="9"/>
        <v>0</v>
      </c>
    </row>
    <row r="103" spans="1:7" x14ac:dyDescent="0.25">
      <c r="A103" s="7" t="s">
        <v>142</v>
      </c>
      <c r="B103" s="8" t="s">
        <v>23</v>
      </c>
      <c r="C103" s="10">
        <v>82.75</v>
      </c>
      <c r="D103" s="9" t="s">
        <v>17</v>
      </c>
      <c r="E103" s="23"/>
      <c r="F103" s="10">
        <f t="shared" si="8"/>
        <v>0</v>
      </c>
      <c r="G103" s="14">
        <f t="shared" si="9"/>
        <v>0</v>
      </c>
    </row>
    <row r="104" spans="1:7" x14ac:dyDescent="0.25">
      <c r="A104" s="7" t="s">
        <v>143</v>
      </c>
      <c r="B104" s="8" t="s">
        <v>25</v>
      </c>
      <c r="C104" s="10">
        <v>82.75</v>
      </c>
      <c r="D104" s="9" t="s">
        <v>17</v>
      </c>
      <c r="E104" s="23"/>
      <c r="F104" s="10">
        <f t="shared" si="8"/>
        <v>0</v>
      </c>
      <c r="G104" s="14">
        <f t="shared" si="9"/>
        <v>0</v>
      </c>
    </row>
    <row r="105" spans="1:7" x14ac:dyDescent="0.25">
      <c r="A105" s="7" t="s">
        <v>144</v>
      </c>
      <c r="B105" s="8" t="s">
        <v>26</v>
      </c>
      <c r="C105" s="10">
        <v>82.75</v>
      </c>
      <c r="D105" s="9" t="s">
        <v>17</v>
      </c>
      <c r="E105" s="23"/>
      <c r="F105" s="10">
        <f t="shared" si="8"/>
        <v>0</v>
      </c>
      <c r="G105" s="14">
        <f t="shared" si="9"/>
        <v>0</v>
      </c>
    </row>
    <row r="106" spans="1:7" x14ac:dyDescent="0.25">
      <c r="A106" s="7" t="s">
        <v>145</v>
      </c>
      <c r="B106" s="8" t="s">
        <v>27</v>
      </c>
      <c r="C106" s="10">
        <v>19.96</v>
      </c>
      <c r="D106" s="9" t="s">
        <v>17</v>
      </c>
      <c r="E106" s="23"/>
      <c r="F106" s="10">
        <f t="shared" si="8"/>
        <v>0</v>
      </c>
      <c r="G106" s="14">
        <f t="shared" si="9"/>
        <v>0</v>
      </c>
    </row>
    <row r="107" spans="1:7" x14ac:dyDescent="0.25">
      <c r="A107" s="7" t="s">
        <v>146</v>
      </c>
      <c r="B107" s="8" t="s">
        <v>28</v>
      </c>
      <c r="C107" s="10">
        <v>21.96</v>
      </c>
      <c r="D107" s="9" t="s">
        <v>17</v>
      </c>
      <c r="E107" s="23"/>
      <c r="F107" s="10">
        <f t="shared" si="8"/>
        <v>0</v>
      </c>
      <c r="G107" s="14">
        <f t="shared" si="9"/>
        <v>0</v>
      </c>
    </row>
    <row r="108" spans="1:7" x14ac:dyDescent="0.25">
      <c r="A108" s="7" t="s">
        <v>147</v>
      </c>
      <c r="B108" s="8" t="s">
        <v>228</v>
      </c>
      <c r="C108" s="10">
        <v>20.94</v>
      </c>
      <c r="D108" s="9" t="s">
        <v>21</v>
      </c>
      <c r="E108" s="23"/>
      <c r="F108" s="10">
        <f t="shared" si="8"/>
        <v>0</v>
      </c>
      <c r="G108" s="14">
        <f t="shared" si="9"/>
        <v>0</v>
      </c>
    </row>
    <row r="109" spans="1:7" x14ac:dyDescent="0.25">
      <c r="A109" s="7" t="s">
        <v>148</v>
      </c>
      <c r="B109" s="7" t="s">
        <v>31</v>
      </c>
      <c r="C109" s="10">
        <v>20.94</v>
      </c>
      <c r="D109" s="9" t="s">
        <v>32</v>
      </c>
      <c r="E109" s="23"/>
      <c r="F109" s="10">
        <f t="shared" si="8"/>
        <v>0</v>
      </c>
      <c r="G109" s="14">
        <f t="shared" si="9"/>
        <v>0</v>
      </c>
    </row>
    <row r="110" spans="1:7" x14ac:dyDescent="0.25">
      <c r="A110" s="7" t="s">
        <v>149</v>
      </c>
      <c r="B110" s="8" t="s">
        <v>232</v>
      </c>
      <c r="C110" s="10">
        <v>82.75</v>
      </c>
      <c r="D110" s="9" t="s">
        <v>17</v>
      </c>
      <c r="E110" s="23"/>
      <c r="F110" s="10">
        <f t="shared" si="8"/>
        <v>0</v>
      </c>
      <c r="G110" s="14">
        <f t="shared" si="9"/>
        <v>0</v>
      </c>
    </row>
    <row r="111" spans="1:7" x14ac:dyDescent="0.25">
      <c r="A111" s="7" t="s">
        <v>150</v>
      </c>
      <c r="B111" s="8" t="s">
        <v>33</v>
      </c>
      <c r="C111" s="10">
        <v>19.96</v>
      </c>
      <c r="D111" s="9" t="s">
        <v>17</v>
      </c>
      <c r="E111" s="23"/>
      <c r="F111" s="10">
        <f t="shared" si="8"/>
        <v>0</v>
      </c>
      <c r="G111" s="14">
        <f t="shared" si="9"/>
        <v>0</v>
      </c>
    </row>
    <row r="112" spans="1:7" x14ac:dyDescent="0.25">
      <c r="A112" s="7" t="s">
        <v>151</v>
      </c>
      <c r="B112" s="8" t="s">
        <v>193</v>
      </c>
      <c r="C112" s="10">
        <v>1</v>
      </c>
      <c r="D112" s="9" t="s">
        <v>21</v>
      </c>
      <c r="E112" s="23"/>
      <c r="F112" s="10">
        <f t="shared" si="8"/>
        <v>0</v>
      </c>
      <c r="G112" s="14">
        <f t="shared" ref="G112:G115" si="10">F112*1.23</f>
        <v>0</v>
      </c>
    </row>
    <row r="113" spans="1:7" x14ac:dyDescent="0.25">
      <c r="A113" s="7" t="s">
        <v>152</v>
      </c>
      <c r="B113" s="8" t="s">
        <v>202</v>
      </c>
      <c r="C113" s="10">
        <v>1</v>
      </c>
      <c r="D113" s="9" t="s">
        <v>21</v>
      </c>
      <c r="E113" s="23"/>
      <c r="F113" s="10">
        <f t="shared" si="8"/>
        <v>0</v>
      </c>
      <c r="G113" s="14">
        <f t="shared" si="10"/>
        <v>0</v>
      </c>
    </row>
    <row r="114" spans="1:7" x14ac:dyDescent="0.25">
      <c r="A114" s="7" t="s">
        <v>153</v>
      </c>
      <c r="B114" s="8" t="s">
        <v>183</v>
      </c>
      <c r="C114" s="10">
        <v>4</v>
      </c>
      <c r="D114" s="9" t="s">
        <v>185</v>
      </c>
      <c r="E114" s="23"/>
      <c r="F114" s="10">
        <f t="shared" si="8"/>
        <v>0</v>
      </c>
      <c r="G114" s="14">
        <f t="shared" si="10"/>
        <v>0</v>
      </c>
    </row>
    <row r="115" spans="1:7" x14ac:dyDescent="0.25">
      <c r="A115" s="7" t="s">
        <v>154</v>
      </c>
      <c r="B115" s="8" t="s">
        <v>192</v>
      </c>
      <c r="C115" s="10">
        <v>4</v>
      </c>
      <c r="D115" s="9" t="s">
        <v>185</v>
      </c>
      <c r="E115" s="23"/>
      <c r="F115" s="10">
        <f>C115*E115</f>
        <v>0</v>
      </c>
      <c r="G115" s="14">
        <f t="shared" si="10"/>
        <v>0</v>
      </c>
    </row>
    <row r="116" spans="1:7" s="3" customFormat="1" x14ac:dyDescent="0.25">
      <c r="A116" s="15" t="s">
        <v>5</v>
      </c>
      <c r="B116" s="15" t="s">
        <v>246</v>
      </c>
      <c r="C116" s="18"/>
      <c r="D116" s="17"/>
      <c r="E116" s="18"/>
      <c r="F116" s="18">
        <f>SUM(F117:F131)</f>
        <v>0</v>
      </c>
      <c r="G116" s="18">
        <f>SUM(G117:G131)</f>
        <v>0</v>
      </c>
    </row>
    <row r="117" spans="1:7" x14ac:dyDescent="0.25">
      <c r="A117" s="7" t="s">
        <v>126</v>
      </c>
      <c r="B117" s="8" t="s">
        <v>19</v>
      </c>
      <c r="C117" s="10">
        <v>7.23</v>
      </c>
      <c r="D117" s="9" t="s">
        <v>17</v>
      </c>
      <c r="E117" s="23"/>
      <c r="F117" s="10">
        <f t="shared" ref="F117:F130" si="11">C117*E117</f>
        <v>0</v>
      </c>
      <c r="G117" s="14">
        <f t="shared" ref="G117:G127" si="12">F117*1.23</f>
        <v>0</v>
      </c>
    </row>
    <row r="118" spans="1:7" x14ac:dyDescent="0.25">
      <c r="A118" s="7" t="s">
        <v>127</v>
      </c>
      <c r="B118" s="8" t="s">
        <v>45</v>
      </c>
      <c r="C118" s="10">
        <v>33.24</v>
      </c>
      <c r="D118" s="9" t="s">
        <v>17</v>
      </c>
      <c r="E118" s="23"/>
      <c r="F118" s="10">
        <f t="shared" si="11"/>
        <v>0</v>
      </c>
      <c r="G118" s="14">
        <f t="shared" si="12"/>
        <v>0</v>
      </c>
    </row>
    <row r="119" spans="1:7" x14ac:dyDescent="0.25">
      <c r="A119" s="7" t="s">
        <v>128</v>
      </c>
      <c r="B119" s="8" t="s">
        <v>23</v>
      </c>
      <c r="C119" s="10">
        <v>33.24</v>
      </c>
      <c r="D119" s="9" t="s">
        <v>17</v>
      </c>
      <c r="E119" s="23"/>
      <c r="F119" s="10">
        <f t="shared" si="11"/>
        <v>0</v>
      </c>
      <c r="G119" s="14">
        <f t="shared" si="12"/>
        <v>0</v>
      </c>
    </row>
    <row r="120" spans="1:7" x14ac:dyDescent="0.25">
      <c r="A120" s="7" t="s">
        <v>129</v>
      </c>
      <c r="B120" s="8" t="s">
        <v>25</v>
      </c>
      <c r="C120" s="10">
        <v>33.24</v>
      </c>
      <c r="D120" s="9" t="s">
        <v>17</v>
      </c>
      <c r="E120" s="23"/>
      <c r="F120" s="10">
        <f t="shared" si="11"/>
        <v>0</v>
      </c>
      <c r="G120" s="14">
        <f t="shared" si="12"/>
        <v>0</v>
      </c>
    </row>
    <row r="121" spans="1:7" x14ac:dyDescent="0.25">
      <c r="A121" s="7" t="s">
        <v>130</v>
      </c>
      <c r="B121" s="8" t="s">
        <v>26</v>
      </c>
      <c r="C121" s="10">
        <v>33.24</v>
      </c>
      <c r="D121" s="9" t="s">
        <v>17</v>
      </c>
      <c r="E121" s="23"/>
      <c r="F121" s="10">
        <f t="shared" si="11"/>
        <v>0</v>
      </c>
      <c r="G121" s="14">
        <f t="shared" si="12"/>
        <v>0</v>
      </c>
    </row>
    <row r="122" spans="1:7" x14ac:dyDescent="0.25">
      <c r="A122" s="7" t="s">
        <v>131</v>
      </c>
      <c r="B122" s="8" t="s">
        <v>27</v>
      </c>
      <c r="C122" s="10">
        <v>7.23</v>
      </c>
      <c r="D122" s="9" t="s">
        <v>17</v>
      </c>
      <c r="E122" s="23"/>
      <c r="F122" s="10">
        <f t="shared" si="11"/>
        <v>0</v>
      </c>
      <c r="G122" s="14">
        <f t="shared" si="12"/>
        <v>0</v>
      </c>
    </row>
    <row r="123" spans="1:7" x14ac:dyDescent="0.25">
      <c r="A123" s="7" t="s">
        <v>132</v>
      </c>
      <c r="B123" s="8" t="s">
        <v>28</v>
      </c>
      <c r="C123" s="10">
        <v>7.95</v>
      </c>
      <c r="D123" s="9" t="s">
        <v>17</v>
      </c>
      <c r="E123" s="23"/>
      <c r="F123" s="10">
        <f t="shared" si="11"/>
        <v>0</v>
      </c>
      <c r="G123" s="14">
        <f t="shared" si="12"/>
        <v>0</v>
      </c>
    </row>
    <row r="124" spans="1:7" x14ac:dyDescent="0.25">
      <c r="A124" s="7" t="s">
        <v>133</v>
      </c>
      <c r="B124" s="8" t="s">
        <v>228</v>
      </c>
      <c r="C124" s="10">
        <v>11.08</v>
      </c>
      <c r="D124" s="9" t="s">
        <v>21</v>
      </c>
      <c r="E124" s="23"/>
      <c r="F124" s="10">
        <f t="shared" si="11"/>
        <v>0</v>
      </c>
      <c r="G124" s="14">
        <f t="shared" si="12"/>
        <v>0</v>
      </c>
    </row>
    <row r="125" spans="1:7" x14ac:dyDescent="0.25">
      <c r="A125" s="7" t="s">
        <v>134</v>
      </c>
      <c r="B125" s="7" t="s">
        <v>31</v>
      </c>
      <c r="C125" s="10">
        <v>11.08</v>
      </c>
      <c r="D125" s="9" t="s">
        <v>32</v>
      </c>
      <c r="E125" s="23"/>
      <c r="F125" s="10">
        <f t="shared" si="11"/>
        <v>0</v>
      </c>
      <c r="G125" s="14">
        <f t="shared" si="12"/>
        <v>0</v>
      </c>
    </row>
    <row r="126" spans="1:7" x14ac:dyDescent="0.25">
      <c r="A126" s="7" t="s">
        <v>135</v>
      </c>
      <c r="B126" s="8" t="s">
        <v>232</v>
      </c>
      <c r="C126" s="10">
        <v>33.24</v>
      </c>
      <c r="D126" s="9" t="s">
        <v>17</v>
      </c>
      <c r="E126" s="23"/>
      <c r="F126" s="10">
        <f t="shared" si="11"/>
        <v>0</v>
      </c>
      <c r="G126" s="14">
        <f t="shared" si="12"/>
        <v>0</v>
      </c>
    </row>
    <row r="127" spans="1:7" x14ac:dyDescent="0.25">
      <c r="A127" s="7" t="s">
        <v>136</v>
      </c>
      <c r="B127" s="8" t="s">
        <v>33</v>
      </c>
      <c r="C127" s="10">
        <v>7.23</v>
      </c>
      <c r="D127" s="9" t="s">
        <v>17</v>
      </c>
      <c r="E127" s="23"/>
      <c r="F127" s="10">
        <f t="shared" si="11"/>
        <v>0</v>
      </c>
      <c r="G127" s="14">
        <f t="shared" si="12"/>
        <v>0</v>
      </c>
    </row>
    <row r="128" spans="1:7" x14ac:dyDescent="0.25">
      <c r="A128" s="7" t="s">
        <v>137</v>
      </c>
      <c r="B128" s="8" t="s">
        <v>193</v>
      </c>
      <c r="C128" s="10">
        <v>1</v>
      </c>
      <c r="D128" s="9" t="s">
        <v>21</v>
      </c>
      <c r="E128" s="23"/>
      <c r="F128" s="10">
        <f t="shared" si="11"/>
        <v>0</v>
      </c>
      <c r="G128" s="14">
        <f t="shared" ref="G128:G131" si="13">F128*1.23</f>
        <v>0</v>
      </c>
    </row>
    <row r="129" spans="1:7" x14ac:dyDescent="0.25">
      <c r="A129" s="7" t="s">
        <v>138</v>
      </c>
      <c r="B129" s="8" t="s">
        <v>202</v>
      </c>
      <c r="C129" s="10">
        <v>1</v>
      </c>
      <c r="D129" s="9" t="s">
        <v>21</v>
      </c>
      <c r="E129" s="23"/>
      <c r="F129" s="10">
        <f t="shared" si="11"/>
        <v>0</v>
      </c>
      <c r="G129" s="14">
        <f t="shared" si="13"/>
        <v>0</v>
      </c>
    </row>
    <row r="130" spans="1:7" x14ac:dyDescent="0.25">
      <c r="A130" s="7" t="s">
        <v>139</v>
      </c>
      <c r="B130" s="8" t="s">
        <v>183</v>
      </c>
      <c r="C130" s="10">
        <v>4</v>
      </c>
      <c r="D130" s="9" t="s">
        <v>185</v>
      </c>
      <c r="E130" s="23"/>
      <c r="F130" s="10">
        <f t="shared" si="11"/>
        <v>0</v>
      </c>
      <c r="G130" s="14">
        <f t="shared" si="13"/>
        <v>0</v>
      </c>
    </row>
    <row r="131" spans="1:7" x14ac:dyDescent="0.25">
      <c r="A131" s="7" t="s">
        <v>187</v>
      </c>
      <c r="B131" s="8" t="s">
        <v>192</v>
      </c>
      <c r="C131" s="10">
        <v>2</v>
      </c>
      <c r="D131" s="9" t="s">
        <v>185</v>
      </c>
      <c r="E131" s="23"/>
      <c r="F131" s="10">
        <f>C131*E131</f>
        <v>0</v>
      </c>
      <c r="G131" s="14">
        <f t="shared" si="13"/>
        <v>0</v>
      </c>
    </row>
    <row r="132" spans="1:7" s="3" customFormat="1" x14ac:dyDescent="0.25">
      <c r="A132" s="15" t="s">
        <v>240</v>
      </c>
      <c r="B132" s="15" t="s">
        <v>246</v>
      </c>
      <c r="C132" s="18"/>
      <c r="D132" s="17"/>
      <c r="E132" s="18"/>
      <c r="F132" s="18">
        <f>SUM(F133:F149)</f>
        <v>0</v>
      </c>
      <c r="G132" s="18">
        <f>SUM(G133:G149)</f>
        <v>0</v>
      </c>
    </row>
    <row r="133" spans="1:7" x14ac:dyDescent="0.25">
      <c r="A133" s="7" t="s">
        <v>257</v>
      </c>
      <c r="B133" s="8" t="s">
        <v>164</v>
      </c>
      <c r="C133" s="10">
        <v>1</v>
      </c>
      <c r="D133" s="9" t="s">
        <v>18</v>
      </c>
      <c r="E133" s="23"/>
      <c r="F133" s="10">
        <f t="shared" ref="F133:F148" si="14">C133*E133</f>
        <v>0</v>
      </c>
      <c r="G133" s="14">
        <f t="shared" ref="G133:G145" si="15">F133*1.23</f>
        <v>0</v>
      </c>
    </row>
    <row r="134" spans="1:7" x14ac:dyDescent="0.25">
      <c r="A134" s="7" t="s">
        <v>258</v>
      </c>
      <c r="B134" s="8" t="s">
        <v>19</v>
      </c>
      <c r="C134" s="10">
        <v>7.23</v>
      </c>
      <c r="D134" s="9" t="s">
        <v>17</v>
      </c>
      <c r="E134" s="23"/>
      <c r="F134" s="10">
        <f t="shared" si="14"/>
        <v>0</v>
      </c>
      <c r="G134" s="14">
        <f t="shared" si="15"/>
        <v>0</v>
      </c>
    </row>
    <row r="135" spans="1:7" x14ac:dyDescent="0.25">
      <c r="A135" s="7" t="s">
        <v>259</v>
      </c>
      <c r="B135" s="8" t="s">
        <v>45</v>
      </c>
      <c r="C135" s="10">
        <v>50.76</v>
      </c>
      <c r="D135" s="9" t="s">
        <v>17</v>
      </c>
      <c r="E135" s="23"/>
      <c r="F135" s="10">
        <f t="shared" si="14"/>
        <v>0</v>
      </c>
      <c r="G135" s="14">
        <f t="shared" si="15"/>
        <v>0</v>
      </c>
    </row>
    <row r="136" spans="1:7" x14ac:dyDescent="0.25">
      <c r="A136" s="7" t="s">
        <v>260</v>
      </c>
      <c r="B136" s="8" t="s">
        <v>23</v>
      </c>
      <c r="C136" s="10">
        <v>50.76</v>
      </c>
      <c r="D136" s="9" t="s">
        <v>17</v>
      </c>
      <c r="E136" s="23"/>
      <c r="F136" s="10">
        <f t="shared" si="14"/>
        <v>0</v>
      </c>
      <c r="G136" s="14">
        <f t="shared" si="15"/>
        <v>0</v>
      </c>
    </row>
    <row r="137" spans="1:7" x14ac:dyDescent="0.25">
      <c r="A137" s="7" t="s">
        <v>261</v>
      </c>
      <c r="B137" s="8" t="s">
        <v>25</v>
      </c>
      <c r="C137" s="10">
        <v>50.76</v>
      </c>
      <c r="D137" s="9" t="s">
        <v>17</v>
      </c>
      <c r="E137" s="23"/>
      <c r="F137" s="10">
        <f t="shared" si="14"/>
        <v>0</v>
      </c>
      <c r="G137" s="14">
        <f t="shared" si="15"/>
        <v>0</v>
      </c>
    </row>
    <row r="138" spans="1:7" x14ac:dyDescent="0.25">
      <c r="A138" s="7" t="s">
        <v>262</v>
      </c>
      <c r="B138" s="8" t="s">
        <v>26</v>
      </c>
      <c r="C138" s="10">
        <v>50.76</v>
      </c>
      <c r="D138" s="9" t="s">
        <v>17</v>
      </c>
      <c r="E138" s="23"/>
      <c r="F138" s="10">
        <f t="shared" si="14"/>
        <v>0</v>
      </c>
      <c r="G138" s="14">
        <f t="shared" si="15"/>
        <v>0</v>
      </c>
    </row>
    <row r="139" spans="1:7" x14ac:dyDescent="0.25">
      <c r="A139" s="7" t="s">
        <v>263</v>
      </c>
      <c r="B139" s="8" t="s">
        <v>27</v>
      </c>
      <c r="C139" s="10">
        <v>7.86</v>
      </c>
      <c r="D139" s="9" t="s">
        <v>17</v>
      </c>
      <c r="E139" s="23"/>
      <c r="F139" s="10">
        <f t="shared" si="14"/>
        <v>0</v>
      </c>
      <c r="G139" s="14">
        <f t="shared" si="15"/>
        <v>0</v>
      </c>
    </row>
    <row r="140" spans="1:7" x14ac:dyDescent="0.25">
      <c r="A140" s="7" t="s">
        <v>264</v>
      </c>
      <c r="B140" s="8" t="s">
        <v>28</v>
      </c>
      <c r="C140" s="10">
        <v>8.65</v>
      </c>
      <c r="D140" s="9" t="s">
        <v>17</v>
      </c>
      <c r="E140" s="23"/>
      <c r="F140" s="10">
        <f t="shared" si="14"/>
        <v>0</v>
      </c>
      <c r="G140" s="14">
        <f t="shared" si="15"/>
        <v>0</v>
      </c>
    </row>
    <row r="141" spans="1:7" x14ac:dyDescent="0.25">
      <c r="A141" s="7" t="s">
        <v>265</v>
      </c>
      <c r="B141" s="8" t="s">
        <v>228</v>
      </c>
      <c r="C141" s="10">
        <v>14.3</v>
      </c>
      <c r="D141" s="9" t="s">
        <v>21</v>
      </c>
      <c r="E141" s="23"/>
      <c r="F141" s="10">
        <f t="shared" si="14"/>
        <v>0</v>
      </c>
      <c r="G141" s="14">
        <f t="shared" si="15"/>
        <v>0</v>
      </c>
    </row>
    <row r="142" spans="1:7" x14ac:dyDescent="0.25">
      <c r="A142" s="7" t="s">
        <v>266</v>
      </c>
      <c r="B142" s="7" t="s">
        <v>31</v>
      </c>
      <c r="C142" s="10">
        <v>14.3</v>
      </c>
      <c r="D142" s="9" t="s">
        <v>32</v>
      </c>
      <c r="E142" s="23"/>
      <c r="F142" s="10">
        <f t="shared" si="14"/>
        <v>0</v>
      </c>
      <c r="G142" s="14">
        <f t="shared" si="15"/>
        <v>0</v>
      </c>
    </row>
    <row r="143" spans="1:7" x14ac:dyDescent="0.25">
      <c r="A143" s="7" t="s">
        <v>267</v>
      </c>
      <c r="B143" s="8" t="s">
        <v>232</v>
      </c>
      <c r="C143" s="10">
        <v>50.76</v>
      </c>
      <c r="D143" s="9" t="s">
        <v>17</v>
      </c>
      <c r="E143" s="23"/>
      <c r="F143" s="10">
        <f t="shared" si="14"/>
        <v>0</v>
      </c>
      <c r="G143" s="14">
        <f t="shared" si="15"/>
        <v>0</v>
      </c>
    </row>
    <row r="144" spans="1:7" x14ac:dyDescent="0.25">
      <c r="A144" s="7" t="s">
        <v>268</v>
      </c>
      <c r="B144" s="8" t="s">
        <v>33</v>
      </c>
      <c r="C144" s="10">
        <v>7.86</v>
      </c>
      <c r="D144" s="9" t="s">
        <v>17</v>
      </c>
      <c r="E144" s="23"/>
      <c r="F144" s="10">
        <f t="shared" si="14"/>
        <v>0</v>
      </c>
      <c r="G144" s="14">
        <f t="shared" si="15"/>
        <v>0</v>
      </c>
    </row>
    <row r="145" spans="1:7" x14ac:dyDescent="0.25">
      <c r="A145" s="7" t="s">
        <v>269</v>
      </c>
      <c r="B145" s="7" t="s">
        <v>230</v>
      </c>
      <c r="C145" s="10">
        <v>1</v>
      </c>
      <c r="D145" s="9" t="s">
        <v>21</v>
      </c>
      <c r="E145" s="23"/>
      <c r="F145" s="10">
        <f t="shared" si="14"/>
        <v>0</v>
      </c>
      <c r="G145" s="14">
        <f t="shared" si="15"/>
        <v>0</v>
      </c>
    </row>
    <row r="146" spans="1:7" x14ac:dyDescent="0.25">
      <c r="A146" s="7" t="s">
        <v>270</v>
      </c>
      <c r="B146" s="8" t="s">
        <v>193</v>
      </c>
      <c r="C146" s="10">
        <v>1</v>
      </c>
      <c r="D146" s="9" t="s">
        <v>21</v>
      </c>
      <c r="E146" s="23"/>
      <c r="F146" s="10">
        <f t="shared" si="14"/>
        <v>0</v>
      </c>
      <c r="G146" s="14">
        <f t="shared" ref="G146:G149" si="16">F146*1.23</f>
        <v>0</v>
      </c>
    </row>
    <row r="147" spans="1:7" x14ac:dyDescent="0.25">
      <c r="A147" s="7" t="s">
        <v>271</v>
      </c>
      <c r="B147" s="8" t="s">
        <v>202</v>
      </c>
      <c r="C147" s="10">
        <v>1</v>
      </c>
      <c r="D147" s="9" t="s">
        <v>21</v>
      </c>
      <c r="E147" s="23"/>
      <c r="F147" s="10">
        <f t="shared" si="14"/>
        <v>0</v>
      </c>
      <c r="G147" s="14">
        <f t="shared" si="16"/>
        <v>0</v>
      </c>
    </row>
    <row r="148" spans="1:7" x14ac:dyDescent="0.25">
      <c r="A148" s="7" t="s">
        <v>272</v>
      </c>
      <c r="B148" s="8" t="s">
        <v>183</v>
      </c>
      <c r="C148" s="10">
        <v>4</v>
      </c>
      <c r="D148" s="9" t="s">
        <v>185</v>
      </c>
      <c r="E148" s="23"/>
      <c r="F148" s="10">
        <f t="shared" si="14"/>
        <v>0</v>
      </c>
      <c r="G148" s="14">
        <f t="shared" si="16"/>
        <v>0</v>
      </c>
    </row>
    <row r="149" spans="1:7" x14ac:dyDescent="0.25">
      <c r="A149" s="7" t="s">
        <v>273</v>
      </c>
      <c r="B149" s="8" t="s">
        <v>192</v>
      </c>
      <c r="C149" s="10">
        <v>2</v>
      </c>
      <c r="D149" s="9" t="s">
        <v>185</v>
      </c>
      <c r="E149" s="23"/>
      <c r="F149" s="10">
        <f>C149*E149</f>
        <v>0</v>
      </c>
      <c r="G149" s="14">
        <f t="shared" si="16"/>
        <v>0</v>
      </c>
    </row>
    <row r="150" spans="1:7" s="3" customFormat="1" x14ac:dyDescent="0.25">
      <c r="A150" s="15" t="s">
        <v>241</v>
      </c>
      <c r="B150" s="15" t="s">
        <v>234</v>
      </c>
      <c r="C150" s="18"/>
      <c r="D150" s="17"/>
      <c r="E150" s="18"/>
      <c r="F150" s="18">
        <f>SUM(F151:F172)</f>
        <v>0</v>
      </c>
      <c r="G150" s="18">
        <f>SUM(G151:G172)</f>
        <v>0</v>
      </c>
    </row>
    <row r="151" spans="1:7" x14ac:dyDescent="0.25">
      <c r="A151" s="7" t="s">
        <v>274</v>
      </c>
      <c r="B151" s="8" t="s">
        <v>35</v>
      </c>
      <c r="C151" s="10">
        <v>3.25</v>
      </c>
      <c r="D151" s="9" t="s">
        <v>17</v>
      </c>
      <c r="E151" s="23"/>
      <c r="F151" s="10">
        <f>C151*E151</f>
        <v>0</v>
      </c>
      <c r="G151" s="14">
        <f t="shared" ref="G151:G167" si="17">F151*1.23</f>
        <v>0</v>
      </c>
    </row>
    <row r="152" spans="1:7" x14ac:dyDescent="0.25">
      <c r="A152" s="7" t="s">
        <v>275</v>
      </c>
      <c r="B152" s="8" t="s">
        <v>166</v>
      </c>
      <c r="C152" s="10">
        <v>27.78</v>
      </c>
      <c r="D152" s="9" t="s">
        <v>17</v>
      </c>
      <c r="E152" s="23"/>
      <c r="F152" s="10">
        <f t="shared" ref="F152:F171" si="18">C152*E152</f>
        <v>0</v>
      </c>
      <c r="G152" s="14">
        <f t="shared" si="17"/>
        <v>0</v>
      </c>
    </row>
    <row r="153" spans="1:7" x14ac:dyDescent="0.25">
      <c r="A153" s="7" t="s">
        <v>276</v>
      </c>
      <c r="B153" s="8" t="s">
        <v>167</v>
      </c>
      <c r="C153" s="10">
        <v>2</v>
      </c>
      <c r="D153" s="9" t="s">
        <v>21</v>
      </c>
      <c r="E153" s="23"/>
      <c r="F153" s="10">
        <f t="shared" si="18"/>
        <v>0</v>
      </c>
      <c r="G153" s="14">
        <f t="shared" si="17"/>
        <v>0</v>
      </c>
    </row>
    <row r="154" spans="1:7" x14ac:dyDescent="0.25">
      <c r="A154" s="7" t="s">
        <v>277</v>
      </c>
      <c r="B154" s="8" t="s">
        <v>36</v>
      </c>
      <c r="C154" s="10">
        <v>1</v>
      </c>
      <c r="D154" s="9" t="s">
        <v>21</v>
      </c>
      <c r="E154" s="23"/>
      <c r="F154" s="10">
        <f t="shared" si="18"/>
        <v>0</v>
      </c>
      <c r="G154" s="14">
        <f t="shared" si="17"/>
        <v>0</v>
      </c>
    </row>
    <row r="155" spans="1:7" x14ac:dyDescent="0.25">
      <c r="A155" s="7" t="s">
        <v>278</v>
      </c>
      <c r="B155" s="8" t="s">
        <v>37</v>
      </c>
      <c r="C155" s="10">
        <v>1</v>
      </c>
      <c r="D155" s="9" t="s">
        <v>21</v>
      </c>
      <c r="E155" s="23"/>
      <c r="F155" s="10">
        <f t="shared" si="18"/>
        <v>0</v>
      </c>
      <c r="G155" s="14">
        <f t="shared" si="17"/>
        <v>0</v>
      </c>
    </row>
    <row r="156" spans="1:7" x14ac:dyDescent="0.25">
      <c r="A156" s="7" t="s">
        <v>279</v>
      </c>
      <c r="B156" s="8" t="s">
        <v>24</v>
      </c>
      <c r="C156" s="10">
        <v>2</v>
      </c>
      <c r="D156" s="9" t="s">
        <v>21</v>
      </c>
      <c r="E156" s="23"/>
      <c r="F156" s="10">
        <f t="shared" si="18"/>
        <v>0</v>
      </c>
      <c r="G156" s="14">
        <f t="shared" si="17"/>
        <v>0</v>
      </c>
    </row>
    <row r="157" spans="1:7" x14ac:dyDescent="0.25">
      <c r="A157" s="7" t="s">
        <v>280</v>
      </c>
      <c r="B157" s="8" t="s">
        <v>25</v>
      </c>
      <c r="C157" s="10">
        <v>31.03</v>
      </c>
      <c r="D157" s="9" t="s">
        <v>17</v>
      </c>
      <c r="E157" s="23"/>
      <c r="F157" s="10">
        <f t="shared" si="18"/>
        <v>0</v>
      </c>
      <c r="G157" s="14">
        <f t="shared" si="17"/>
        <v>0</v>
      </c>
    </row>
    <row r="158" spans="1:7" x14ac:dyDescent="0.25">
      <c r="A158" s="7" t="s">
        <v>281</v>
      </c>
      <c r="B158" s="8" t="s">
        <v>26</v>
      </c>
      <c r="C158" s="10">
        <v>31.03</v>
      </c>
      <c r="D158" s="9" t="s">
        <v>17</v>
      </c>
      <c r="E158" s="23"/>
      <c r="F158" s="10">
        <f t="shared" si="18"/>
        <v>0</v>
      </c>
      <c r="G158" s="14">
        <f t="shared" si="17"/>
        <v>0</v>
      </c>
    </row>
    <row r="159" spans="1:7" x14ac:dyDescent="0.25">
      <c r="A159" s="7" t="s">
        <v>282</v>
      </c>
      <c r="B159" s="8" t="s">
        <v>23</v>
      </c>
      <c r="C159" s="10">
        <v>31.03</v>
      </c>
      <c r="D159" s="9" t="s">
        <v>17</v>
      </c>
      <c r="E159" s="23"/>
      <c r="F159" s="10">
        <f t="shared" si="18"/>
        <v>0</v>
      </c>
      <c r="G159" s="14">
        <f t="shared" si="17"/>
        <v>0</v>
      </c>
    </row>
    <row r="160" spans="1:7" x14ac:dyDescent="0.25">
      <c r="A160" s="7" t="s">
        <v>283</v>
      </c>
      <c r="B160" s="8" t="s">
        <v>27</v>
      </c>
      <c r="C160" s="10">
        <v>3.25</v>
      </c>
      <c r="D160" s="9" t="s">
        <v>17</v>
      </c>
      <c r="E160" s="23"/>
      <c r="F160" s="10">
        <f t="shared" si="18"/>
        <v>0</v>
      </c>
      <c r="G160" s="14">
        <f t="shared" si="17"/>
        <v>0</v>
      </c>
    </row>
    <row r="161" spans="1:7" x14ac:dyDescent="0.25">
      <c r="A161" s="7" t="s">
        <v>284</v>
      </c>
      <c r="B161" s="8" t="s">
        <v>39</v>
      </c>
      <c r="C161" s="10">
        <v>3.25</v>
      </c>
      <c r="D161" s="9" t="s">
        <v>17</v>
      </c>
      <c r="E161" s="23"/>
      <c r="F161" s="10">
        <f t="shared" si="18"/>
        <v>0</v>
      </c>
      <c r="G161" s="14">
        <f t="shared" si="17"/>
        <v>0</v>
      </c>
    </row>
    <row r="162" spans="1:7" x14ac:dyDescent="0.25">
      <c r="A162" s="7" t="s">
        <v>285</v>
      </c>
      <c r="B162" s="8" t="s">
        <v>40</v>
      </c>
      <c r="C162" s="10">
        <v>3.25</v>
      </c>
      <c r="D162" s="9" t="s">
        <v>17</v>
      </c>
      <c r="E162" s="23"/>
      <c r="F162" s="10">
        <f t="shared" si="18"/>
        <v>0</v>
      </c>
      <c r="G162" s="14">
        <f t="shared" si="17"/>
        <v>0</v>
      </c>
    </row>
    <row r="163" spans="1:7" x14ac:dyDescent="0.25">
      <c r="A163" s="7" t="s">
        <v>286</v>
      </c>
      <c r="B163" s="8" t="s">
        <v>41</v>
      </c>
      <c r="C163" s="10">
        <v>27.78</v>
      </c>
      <c r="D163" s="9" t="s">
        <v>17</v>
      </c>
      <c r="E163" s="23"/>
      <c r="F163" s="10">
        <f t="shared" si="18"/>
        <v>0</v>
      </c>
      <c r="G163" s="14">
        <f t="shared" si="17"/>
        <v>0</v>
      </c>
    </row>
    <row r="164" spans="1:7" x14ac:dyDescent="0.25">
      <c r="A164" s="7" t="s">
        <v>287</v>
      </c>
      <c r="B164" s="7" t="s">
        <v>42</v>
      </c>
      <c r="C164" s="10">
        <v>2</v>
      </c>
      <c r="D164" s="9" t="s">
        <v>21</v>
      </c>
      <c r="E164" s="23"/>
      <c r="F164" s="10">
        <f t="shared" si="18"/>
        <v>0</v>
      </c>
      <c r="G164" s="14">
        <f t="shared" si="17"/>
        <v>0</v>
      </c>
    </row>
    <row r="165" spans="1:7" x14ac:dyDescent="0.25">
      <c r="A165" s="7" t="s">
        <v>288</v>
      </c>
      <c r="B165" s="7" t="s">
        <v>43</v>
      </c>
      <c r="C165" s="10">
        <v>1</v>
      </c>
      <c r="D165" s="9" t="s">
        <v>21</v>
      </c>
      <c r="E165" s="23"/>
      <c r="F165" s="10">
        <f t="shared" si="18"/>
        <v>0</v>
      </c>
      <c r="G165" s="14">
        <f t="shared" si="17"/>
        <v>0</v>
      </c>
    </row>
    <row r="166" spans="1:7" x14ac:dyDescent="0.25">
      <c r="A166" s="7" t="s">
        <v>289</v>
      </c>
      <c r="B166" s="7" t="s">
        <v>33</v>
      </c>
      <c r="C166" s="10">
        <v>3.25</v>
      </c>
      <c r="D166" s="9"/>
      <c r="E166" s="23"/>
      <c r="F166" s="10">
        <f t="shared" si="18"/>
        <v>0</v>
      </c>
      <c r="G166" s="14">
        <f t="shared" si="17"/>
        <v>0</v>
      </c>
    </row>
    <row r="167" spans="1:7" x14ac:dyDescent="0.25">
      <c r="A167" s="7" t="s">
        <v>290</v>
      </c>
      <c r="B167" s="8" t="s">
        <v>44</v>
      </c>
      <c r="C167" s="10">
        <v>3</v>
      </c>
      <c r="D167" s="9" t="s">
        <v>17</v>
      </c>
      <c r="E167" s="23"/>
      <c r="F167" s="10">
        <f t="shared" si="18"/>
        <v>0</v>
      </c>
      <c r="G167" s="14">
        <f t="shared" si="17"/>
        <v>0</v>
      </c>
    </row>
    <row r="168" spans="1:7" ht="30" x14ac:dyDescent="0.25">
      <c r="A168" s="7" t="s">
        <v>291</v>
      </c>
      <c r="B168" s="8" t="s">
        <v>219</v>
      </c>
      <c r="C168" s="10">
        <v>1</v>
      </c>
      <c r="D168" s="9" t="s">
        <v>185</v>
      </c>
      <c r="E168" s="23"/>
      <c r="F168" s="10">
        <f t="shared" si="18"/>
        <v>0</v>
      </c>
      <c r="G168" s="14">
        <f t="shared" ref="G168:G172" si="19">F168*1.23</f>
        <v>0</v>
      </c>
    </row>
    <row r="169" spans="1:7" ht="30" x14ac:dyDescent="0.25">
      <c r="A169" s="7" t="s">
        <v>292</v>
      </c>
      <c r="B169" s="8" t="s">
        <v>220</v>
      </c>
      <c r="C169" s="10">
        <v>1</v>
      </c>
      <c r="D169" s="9" t="s">
        <v>185</v>
      </c>
      <c r="E169" s="23"/>
      <c r="F169" s="10">
        <f t="shared" si="18"/>
        <v>0</v>
      </c>
      <c r="G169" s="14">
        <f t="shared" si="19"/>
        <v>0</v>
      </c>
    </row>
    <row r="170" spans="1:7" x14ac:dyDescent="0.25">
      <c r="A170" s="7" t="s">
        <v>293</v>
      </c>
      <c r="B170" s="8" t="s">
        <v>221</v>
      </c>
      <c r="C170" s="10">
        <v>1</v>
      </c>
      <c r="D170" s="9" t="s">
        <v>21</v>
      </c>
      <c r="E170" s="23"/>
      <c r="F170" s="10">
        <f t="shared" si="18"/>
        <v>0</v>
      </c>
      <c r="G170" s="14">
        <f t="shared" si="19"/>
        <v>0</v>
      </c>
    </row>
    <row r="171" spans="1:7" x14ac:dyDescent="0.25">
      <c r="A171" s="7" t="s">
        <v>294</v>
      </c>
      <c r="B171" s="8" t="s">
        <v>183</v>
      </c>
      <c r="C171" s="10">
        <v>3</v>
      </c>
      <c r="D171" s="9" t="s">
        <v>185</v>
      </c>
      <c r="E171" s="23"/>
      <c r="F171" s="10">
        <f t="shared" si="18"/>
        <v>0</v>
      </c>
      <c r="G171" s="14">
        <f t="shared" si="19"/>
        <v>0</v>
      </c>
    </row>
    <row r="172" spans="1:7" x14ac:dyDescent="0.25">
      <c r="A172" s="7" t="s">
        <v>295</v>
      </c>
      <c r="B172" s="8" t="s">
        <v>192</v>
      </c>
      <c r="C172" s="10">
        <v>3</v>
      </c>
      <c r="D172" s="9" t="s">
        <v>185</v>
      </c>
      <c r="E172" s="23"/>
      <c r="F172" s="10">
        <f>C172*E172</f>
        <v>0</v>
      </c>
      <c r="G172" s="14">
        <f t="shared" si="19"/>
        <v>0</v>
      </c>
    </row>
    <row r="173" spans="1:7" s="3" customFormat="1" x14ac:dyDescent="0.25">
      <c r="A173" s="15" t="s">
        <v>242</v>
      </c>
      <c r="B173" s="15" t="s">
        <v>247</v>
      </c>
      <c r="C173" s="18"/>
      <c r="D173" s="17"/>
      <c r="E173" s="18"/>
      <c r="F173" s="18">
        <f>SUM(F174:F194)</f>
        <v>0</v>
      </c>
      <c r="G173" s="18">
        <f>SUM(G174:G194)</f>
        <v>0</v>
      </c>
    </row>
    <row r="174" spans="1:7" x14ac:dyDescent="0.25">
      <c r="A174" s="7" t="s">
        <v>296</v>
      </c>
      <c r="B174" s="8" t="s">
        <v>235</v>
      </c>
      <c r="C174" s="10">
        <v>10.51</v>
      </c>
      <c r="D174" s="9" t="s">
        <v>17</v>
      </c>
      <c r="E174" s="23"/>
      <c r="F174" s="10">
        <f>C174*E174</f>
        <v>0</v>
      </c>
      <c r="G174" s="14">
        <f t="shared" ref="G174:G188" si="20">F174*1.23</f>
        <v>0</v>
      </c>
    </row>
    <row r="175" spans="1:7" x14ac:dyDescent="0.25">
      <c r="A175" s="7" t="s">
        <v>297</v>
      </c>
      <c r="B175" s="8" t="s">
        <v>166</v>
      </c>
      <c r="C175" s="10">
        <v>6.24</v>
      </c>
      <c r="D175" s="9" t="s">
        <v>17</v>
      </c>
      <c r="E175" s="23"/>
      <c r="F175" s="10">
        <f>C175*E175</f>
        <v>0</v>
      </c>
      <c r="G175" s="14">
        <f t="shared" si="20"/>
        <v>0</v>
      </c>
    </row>
    <row r="176" spans="1:7" x14ac:dyDescent="0.25">
      <c r="A176" s="7" t="s">
        <v>298</v>
      </c>
      <c r="B176" s="8" t="s">
        <v>36</v>
      </c>
      <c r="C176" s="10">
        <v>2</v>
      </c>
      <c r="D176" s="9" t="s">
        <v>21</v>
      </c>
      <c r="E176" s="23"/>
      <c r="F176" s="10">
        <f>C176*E176</f>
        <v>0</v>
      </c>
      <c r="G176" s="14">
        <f t="shared" si="20"/>
        <v>0</v>
      </c>
    </row>
    <row r="177" spans="1:7" x14ac:dyDescent="0.25">
      <c r="A177" s="7" t="s">
        <v>299</v>
      </c>
      <c r="B177" s="8" t="s">
        <v>164</v>
      </c>
      <c r="C177" s="10">
        <v>1</v>
      </c>
      <c r="D177" s="9" t="s">
        <v>18</v>
      </c>
      <c r="E177" s="23"/>
      <c r="F177" s="10">
        <f t="shared" ref="F177:F194" si="21">C177*E177</f>
        <v>0</v>
      </c>
      <c r="G177" s="14">
        <f t="shared" si="20"/>
        <v>0</v>
      </c>
    </row>
    <row r="178" spans="1:7" x14ac:dyDescent="0.25">
      <c r="A178" s="7" t="s">
        <v>300</v>
      </c>
      <c r="B178" s="8" t="s">
        <v>233</v>
      </c>
      <c r="C178" s="10">
        <v>1</v>
      </c>
      <c r="D178" s="9" t="s">
        <v>18</v>
      </c>
      <c r="E178" s="23"/>
      <c r="F178" s="10">
        <f t="shared" si="21"/>
        <v>0</v>
      </c>
      <c r="G178" s="14">
        <f t="shared" si="20"/>
        <v>0</v>
      </c>
    </row>
    <row r="179" spans="1:7" x14ac:dyDescent="0.25">
      <c r="A179" s="7" t="s">
        <v>301</v>
      </c>
      <c r="B179" s="8" t="s">
        <v>48</v>
      </c>
      <c r="C179" s="10">
        <v>49.45</v>
      </c>
      <c r="D179" s="9" t="s">
        <v>17</v>
      </c>
      <c r="E179" s="23"/>
      <c r="F179" s="10">
        <f t="shared" si="21"/>
        <v>0</v>
      </c>
      <c r="G179" s="14">
        <f t="shared" si="20"/>
        <v>0</v>
      </c>
    </row>
    <row r="180" spans="1:7" x14ac:dyDescent="0.25">
      <c r="A180" s="7" t="s">
        <v>302</v>
      </c>
      <c r="B180" s="8" t="s">
        <v>23</v>
      </c>
      <c r="C180" s="10">
        <v>49.45</v>
      </c>
      <c r="D180" s="9" t="s">
        <v>17</v>
      </c>
      <c r="E180" s="23"/>
      <c r="F180" s="10">
        <f t="shared" si="21"/>
        <v>0</v>
      </c>
      <c r="G180" s="14">
        <f t="shared" si="20"/>
        <v>0</v>
      </c>
    </row>
    <row r="181" spans="1:7" x14ac:dyDescent="0.25">
      <c r="A181" s="7" t="s">
        <v>303</v>
      </c>
      <c r="B181" s="8" t="s">
        <v>24</v>
      </c>
      <c r="C181" s="10">
        <v>1</v>
      </c>
      <c r="D181" s="9" t="s">
        <v>21</v>
      </c>
      <c r="E181" s="23"/>
      <c r="F181" s="10">
        <f t="shared" si="21"/>
        <v>0</v>
      </c>
      <c r="G181" s="14">
        <f t="shared" si="20"/>
        <v>0</v>
      </c>
    </row>
    <row r="182" spans="1:7" x14ac:dyDescent="0.25">
      <c r="A182" s="7" t="s">
        <v>304</v>
      </c>
      <c r="B182" s="8" t="s">
        <v>25</v>
      </c>
      <c r="C182" s="10">
        <v>49.45</v>
      </c>
      <c r="D182" s="9" t="s">
        <v>17</v>
      </c>
      <c r="E182" s="23"/>
      <c r="F182" s="10">
        <f t="shared" si="21"/>
        <v>0</v>
      </c>
      <c r="G182" s="14">
        <f t="shared" si="20"/>
        <v>0</v>
      </c>
    </row>
    <row r="183" spans="1:7" x14ac:dyDescent="0.25">
      <c r="A183" s="7" t="s">
        <v>305</v>
      </c>
      <c r="B183" s="8" t="s">
        <v>26</v>
      </c>
      <c r="C183" s="10">
        <v>49.45</v>
      </c>
      <c r="D183" s="9" t="s">
        <v>17</v>
      </c>
      <c r="E183" s="23"/>
      <c r="F183" s="10">
        <f t="shared" si="21"/>
        <v>0</v>
      </c>
      <c r="G183" s="14">
        <f t="shared" si="20"/>
        <v>0</v>
      </c>
    </row>
    <row r="184" spans="1:7" x14ac:dyDescent="0.25">
      <c r="A184" s="7" t="s">
        <v>306</v>
      </c>
      <c r="B184" s="8" t="s">
        <v>27</v>
      </c>
      <c r="C184" s="10">
        <v>10.51</v>
      </c>
      <c r="D184" s="9" t="s">
        <v>17</v>
      </c>
      <c r="E184" s="23"/>
      <c r="F184" s="10">
        <f t="shared" si="21"/>
        <v>0</v>
      </c>
      <c r="G184" s="14">
        <f t="shared" si="20"/>
        <v>0</v>
      </c>
    </row>
    <row r="185" spans="1:7" x14ac:dyDescent="0.25">
      <c r="A185" s="7" t="s">
        <v>307</v>
      </c>
      <c r="B185" s="8" t="s">
        <v>28</v>
      </c>
      <c r="C185" s="10">
        <v>11.56</v>
      </c>
      <c r="D185" s="9" t="s">
        <v>17</v>
      </c>
      <c r="E185" s="23"/>
      <c r="F185" s="10">
        <f t="shared" si="21"/>
        <v>0</v>
      </c>
      <c r="G185" s="14">
        <f t="shared" si="20"/>
        <v>0</v>
      </c>
    </row>
    <row r="186" spans="1:7" x14ac:dyDescent="0.25">
      <c r="A186" s="7" t="s">
        <v>308</v>
      </c>
      <c r="B186" s="7" t="s">
        <v>230</v>
      </c>
      <c r="C186" s="10">
        <v>1</v>
      </c>
      <c r="D186" s="9" t="s">
        <v>21</v>
      </c>
      <c r="E186" s="23"/>
      <c r="F186" s="10">
        <f t="shared" si="21"/>
        <v>0</v>
      </c>
      <c r="G186" s="14">
        <f t="shared" si="20"/>
        <v>0</v>
      </c>
    </row>
    <row r="187" spans="1:7" x14ac:dyDescent="0.25">
      <c r="A187" s="7" t="s">
        <v>309</v>
      </c>
      <c r="B187" s="8" t="s">
        <v>180</v>
      </c>
      <c r="C187" s="10">
        <v>49.45</v>
      </c>
      <c r="D187" s="9" t="s">
        <v>17</v>
      </c>
      <c r="E187" s="23"/>
      <c r="F187" s="10">
        <f t="shared" si="21"/>
        <v>0</v>
      </c>
      <c r="G187" s="14">
        <f t="shared" si="20"/>
        <v>0</v>
      </c>
    </row>
    <row r="188" spans="1:7" x14ac:dyDescent="0.25">
      <c r="A188" s="7" t="s">
        <v>310</v>
      </c>
      <c r="B188" s="8" t="s">
        <v>236</v>
      </c>
      <c r="C188" s="10">
        <v>6.24</v>
      </c>
      <c r="D188" s="9" t="s">
        <v>17</v>
      </c>
      <c r="E188" s="23"/>
      <c r="F188" s="10">
        <f t="shared" si="21"/>
        <v>0</v>
      </c>
      <c r="G188" s="14">
        <f t="shared" si="20"/>
        <v>0</v>
      </c>
    </row>
    <row r="189" spans="1:7" ht="30" x14ac:dyDescent="0.25">
      <c r="A189" s="7" t="s">
        <v>311</v>
      </c>
      <c r="B189" s="8" t="s">
        <v>219</v>
      </c>
      <c r="C189" s="10">
        <v>1</v>
      </c>
      <c r="D189" s="9" t="s">
        <v>185</v>
      </c>
      <c r="E189" s="23"/>
      <c r="F189" s="10">
        <f t="shared" si="21"/>
        <v>0</v>
      </c>
      <c r="G189" s="14">
        <f t="shared" ref="G189:G194" si="22">F189*1.23</f>
        <v>0</v>
      </c>
    </row>
    <row r="190" spans="1:7" x14ac:dyDescent="0.25">
      <c r="A190" s="7" t="s">
        <v>312</v>
      </c>
      <c r="B190" s="8" t="s">
        <v>221</v>
      </c>
      <c r="C190" s="10">
        <v>1</v>
      </c>
      <c r="D190" s="9" t="s">
        <v>21</v>
      </c>
      <c r="E190" s="23"/>
      <c r="F190" s="10">
        <f t="shared" si="21"/>
        <v>0</v>
      </c>
      <c r="G190" s="14">
        <f t="shared" si="22"/>
        <v>0</v>
      </c>
    </row>
    <row r="191" spans="1:7" x14ac:dyDescent="0.25">
      <c r="A191" s="7" t="s">
        <v>313</v>
      </c>
      <c r="B191" s="8" t="s">
        <v>201</v>
      </c>
      <c r="C191" s="10">
        <v>1</v>
      </c>
      <c r="D191" s="9" t="s">
        <v>21</v>
      </c>
      <c r="E191" s="23"/>
      <c r="F191" s="10">
        <f t="shared" si="21"/>
        <v>0</v>
      </c>
      <c r="G191" s="14">
        <f t="shared" si="22"/>
        <v>0</v>
      </c>
    </row>
    <row r="192" spans="1:7" x14ac:dyDescent="0.25">
      <c r="A192" s="7" t="s">
        <v>314</v>
      </c>
      <c r="B192" s="8" t="s">
        <v>183</v>
      </c>
      <c r="C192" s="10">
        <v>6</v>
      </c>
      <c r="D192" s="9" t="s">
        <v>185</v>
      </c>
      <c r="E192" s="23"/>
      <c r="F192" s="10">
        <f t="shared" si="21"/>
        <v>0</v>
      </c>
      <c r="G192" s="14">
        <f t="shared" si="22"/>
        <v>0</v>
      </c>
    </row>
    <row r="193" spans="1:7" x14ac:dyDescent="0.25">
      <c r="A193" s="7" t="s">
        <v>315</v>
      </c>
      <c r="B193" s="8" t="s">
        <v>184</v>
      </c>
      <c r="C193" s="10">
        <v>4</v>
      </c>
      <c r="D193" s="9" t="s">
        <v>185</v>
      </c>
      <c r="E193" s="23"/>
      <c r="F193" s="10">
        <f t="shared" si="21"/>
        <v>0</v>
      </c>
      <c r="G193" s="14">
        <f t="shared" si="22"/>
        <v>0</v>
      </c>
    </row>
    <row r="194" spans="1:7" x14ac:dyDescent="0.25">
      <c r="A194" s="7" t="s">
        <v>316</v>
      </c>
      <c r="B194" s="8" t="s">
        <v>192</v>
      </c>
      <c r="C194" s="10">
        <v>3</v>
      </c>
      <c r="D194" s="9" t="s">
        <v>185</v>
      </c>
      <c r="E194" s="23"/>
      <c r="F194" s="10">
        <f t="shared" si="21"/>
        <v>0</v>
      </c>
      <c r="G194" s="14">
        <f t="shared" si="22"/>
        <v>0</v>
      </c>
    </row>
    <row r="195" spans="1:7" s="3" customFormat="1" x14ac:dyDescent="0.25">
      <c r="A195" s="15" t="s">
        <v>243</v>
      </c>
      <c r="B195" s="15" t="s">
        <v>247</v>
      </c>
      <c r="C195" s="18"/>
      <c r="D195" s="17"/>
      <c r="E195" s="18"/>
      <c r="F195" s="18">
        <f>SUM(F196:F217)</f>
        <v>0</v>
      </c>
      <c r="G195" s="18">
        <f>SUM(G196:G217)</f>
        <v>0</v>
      </c>
    </row>
    <row r="196" spans="1:7" x14ac:dyDescent="0.25">
      <c r="A196" s="7" t="s">
        <v>317</v>
      </c>
      <c r="B196" s="8" t="s">
        <v>235</v>
      </c>
      <c r="C196" s="10">
        <v>16.3</v>
      </c>
      <c r="D196" s="9" t="s">
        <v>17</v>
      </c>
      <c r="E196" s="23"/>
      <c r="F196" s="10">
        <f>C196*E196</f>
        <v>0</v>
      </c>
      <c r="G196" s="14">
        <f t="shared" ref="G196:G211" si="23">F196*1.23</f>
        <v>0</v>
      </c>
    </row>
    <row r="197" spans="1:7" x14ac:dyDescent="0.25">
      <c r="A197" s="7" t="s">
        <v>318</v>
      </c>
      <c r="B197" s="8" t="s">
        <v>166</v>
      </c>
      <c r="C197" s="10">
        <v>3</v>
      </c>
      <c r="D197" s="9" t="s">
        <v>17</v>
      </c>
      <c r="E197" s="23"/>
      <c r="F197" s="10">
        <f>C197*E197</f>
        <v>0</v>
      </c>
      <c r="G197" s="14">
        <f t="shared" si="23"/>
        <v>0</v>
      </c>
    </row>
    <row r="198" spans="1:7" x14ac:dyDescent="0.25">
      <c r="A198" s="7" t="s">
        <v>319</v>
      </c>
      <c r="B198" s="8" t="s">
        <v>36</v>
      </c>
      <c r="C198" s="10">
        <v>1</v>
      </c>
      <c r="D198" s="9" t="s">
        <v>21</v>
      </c>
      <c r="E198" s="23"/>
      <c r="F198" s="10">
        <f>C198*E198</f>
        <v>0</v>
      </c>
      <c r="G198" s="14">
        <f t="shared" si="23"/>
        <v>0</v>
      </c>
    </row>
    <row r="199" spans="1:7" x14ac:dyDescent="0.25">
      <c r="A199" s="7" t="s">
        <v>320</v>
      </c>
      <c r="B199" s="8" t="s">
        <v>164</v>
      </c>
      <c r="C199" s="10">
        <v>1</v>
      </c>
      <c r="D199" s="9" t="s">
        <v>18</v>
      </c>
      <c r="E199" s="23"/>
      <c r="F199" s="10">
        <f t="shared" ref="F199:F217" si="24">C199*E199</f>
        <v>0</v>
      </c>
      <c r="G199" s="14">
        <f t="shared" si="23"/>
        <v>0</v>
      </c>
    </row>
    <row r="200" spans="1:7" x14ac:dyDescent="0.25">
      <c r="A200" s="7" t="s">
        <v>321</v>
      </c>
      <c r="B200" s="8" t="s">
        <v>233</v>
      </c>
      <c r="C200" s="10">
        <v>1</v>
      </c>
      <c r="D200" s="9" t="s">
        <v>18</v>
      </c>
      <c r="E200" s="23"/>
      <c r="F200" s="10">
        <f t="shared" si="24"/>
        <v>0</v>
      </c>
      <c r="G200" s="14">
        <f t="shared" si="23"/>
        <v>0</v>
      </c>
    </row>
    <row r="201" spans="1:7" x14ac:dyDescent="0.25">
      <c r="A201" s="7" t="s">
        <v>322</v>
      </c>
      <c r="B201" s="8" t="s">
        <v>48</v>
      </c>
      <c r="C201" s="10">
        <v>67.239999999999995</v>
      </c>
      <c r="D201" s="9" t="s">
        <v>17</v>
      </c>
      <c r="E201" s="23"/>
      <c r="F201" s="10">
        <f t="shared" si="24"/>
        <v>0</v>
      </c>
      <c r="G201" s="14">
        <f t="shared" si="23"/>
        <v>0</v>
      </c>
    </row>
    <row r="202" spans="1:7" x14ac:dyDescent="0.25">
      <c r="A202" s="7" t="s">
        <v>323</v>
      </c>
      <c r="B202" s="8" t="s">
        <v>23</v>
      </c>
      <c r="C202" s="10">
        <v>67.239999999999995</v>
      </c>
      <c r="D202" s="9" t="s">
        <v>17</v>
      </c>
      <c r="E202" s="23"/>
      <c r="F202" s="10">
        <f t="shared" si="24"/>
        <v>0</v>
      </c>
      <c r="G202" s="14">
        <f t="shared" si="23"/>
        <v>0</v>
      </c>
    </row>
    <row r="203" spans="1:7" x14ac:dyDescent="0.25">
      <c r="A203" s="7" t="s">
        <v>324</v>
      </c>
      <c r="B203" s="8" t="s">
        <v>24</v>
      </c>
      <c r="C203" s="10">
        <v>1</v>
      </c>
      <c r="D203" s="9" t="s">
        <v>21</v>
      </c>
      <c r="E203" s="23"/>
      <c r="F203" s="10">
        <f t="shared" si="24"/>
        <v>0</v>
      </c>
      <c r="G203" s="14">
        <f t="shared" si="23"/>
        <v>0</v>
      </c>
    </row>
    <row r="204" spans="1:7" x14ac:dyDescent="0.25">
      <c r="A204" s="7" t="s">
        <v>325</v>
      </c>
      <c r="B204" s="8" t="s">
        <v>25</v>
      </c>
      <c r="C204" s="10">
        <v>67.239999999999995</v>
      </c>
      <c r="D204" s="9" t="s">
        <v>17</v>
      </c>
      <c r="E204" s="23"/>
      <c r="F204" s="10">
        <f t="shared" si="24"/>
        <v>0</v>
      </c>
      <c r="G204" s="14">
        <f t="shared" si="23"/>
        <v>0</v>
      </c>
    </row>
    <row r="205" spans="1:7" x14ac:dyDescent="0.25">
      <c r="A205" s="7" t="s">
        <v>326</v>
      </c>
      <c r="B205" s="8" t="s">
        <v>26</v>
      </c>
      <c r="C205" s="10">
        <v>67.239999999999995</v>
      </c>
      <c r="D205" s="9" t="s">
        <v>17</v>
      </c>
      <c r="E205" s="23"/>
      <c r="F205" s="10">
        <f t="shared" si="24"/>
        <v>0</v>
      </c>
      <c r="G205" s="14">
        <f t="shared" si="23"/>
        <v>0</v>
      </c>
    </row>
    <row r="206" spans="1:7" x14ac:dyDescent="0.25">
      <c r="A206" s="7" t="s">
        <v>327</v>
      </c>
      <c r="B206" s="8" t="s">
        <v>27</v>
      </c>
      <c r="C206" s="10">
        <v>16.3</v>
      </c>
      <c r="D206" s="9" t="s">
        <v>17</v>
      </c>
      <c r="E206" s="23"/>
      <c r="F206" s="10">
        <f t="shared" si="24"/>
        <v>0</v>
      </c>
      <c r="G206" s="14">
        <f t="shared" si="23"/>
        <v>0</v>
      </c>
    </row>
    <row r="207" spans="1:7" x14ac:dyDescent="0.25">
      <c r="A207" s="7" t="s">
        <v>328</v>
      </c>
      <c r="B207" s="8" t="s">
        <v>28</v>
      </c>
      <c r="C207" s="10">
        <v>17.93</v>
      </c>
      <c r="D207" s="9" t="s">
        <v>17</v>
      </c>
      <c r="E207" s="23"/>
      <c r="F207" s="10">
        <f t="shared" si="24"/>
        <v>0</v>
      </c>
      <c r="G207" s="14">
        <f t="shared" si="23"/>
        <v>0</v>
      </c>
    </row>
    <row r="208" spans="1:7" x14ac:dyDescent="0.25">
      <c r="A208" s="7" t="s">
        <v>329</v>
      </c>
      <c r="B208" s="8" t="s">
        <v>29</v>
      </c>
      <c r="C208" s="10">
        <v>1</v>
      </c>
      <c r="D208" s="9" t="s">
        <v>21</v>
      </c>
      <c r="E208" s="23"/>
      <c r="F208" s="10">
        <f t="shared" si="24"/>
        <v>0</v>
      </c>
      <c r="G208" s="14">
        <f t="shared" si="23"/>
        <v>0</v>
      </c>
    </row>
    <row r="209" spans="1:7" x14ac:dyDescent="0.25">
      <c r="A209" s="7" t="s">
        <v>330</v>
      </c>
      <c r="B209" s="7" t="s">
        <v>230</v>
      </c>
      <c r="C209" s="10">
        <v>1</v>
      </c>
      <c r="D209" s="9" t="s">
        <v>21</v>
      </c>
      <c r="E209" s="23"/>
      <c r="F209" s="10">
        <f t="shared" si="24"/>
        <v>0</v>
      </c>
      <c r="G209" s="14">
        <f t="shared" si="23"/>
        <v>0</v>
      </c>
    </row>
    <row r="210" spans="1:7" x14ac:dyDescent="0.25">
      <c r="A210" s="7" t="s">
        <v>331</v>
      </c>
      <c r="B210" s="8" t="s">
        <v>180</v>
      </c>
      <c r="C210" s="10">
        <v>67.239999999999995</v>
      </c>
      <c r="D210" s="9" t="s">
        <v>17</v>
      </c>
      <c r="E210" s="23"/>
      <c r="F210" s="10">
        <f t="shared" si="24"/>
        <v>0</v>
      </c>
      <c r="G210" s="14">
        <f t="shared" si="23"/>
        <v>0</v>
      </c>
    </row>
    <row r="211" spans="1:7" x14ac:dyDescent="0.25">
      <c r="A211" s="7" t="s">
        <v>332</v>
      </c>
      <c r="B211" s="8" t="s">
        <v>236</v>
      </c>
      <c r="C211" s="10">
        <v>3</v>
      </c>
      <c r="D211" s="9" t="s">
        <v>17</v>
      </c>
      <c r="E211" s="23"/>
      <c r="F211" s="10">
        <f t="shared" si="24"/>
        <v>0</v>
      </c>
      <c r="G211" s="14">
        <f t="shared" si="23"/>
        <v>0</v>
      </c>
    </row>
    <row r="212" spans="1:7" ht="30" x14ac:dyDescent="0.25">
      <c r="A212" s="7" t="s">
        <v>333</v>
      </c>
      <c r="B212" s="8" t="s">
        <v>219</v>
      </c>
      <c r="C212" s="10">
        <v>1</v>
      </c>
      <c r="D212" s="9" t="s">
        <v>185</v>
      </c>
      <c r="E212" s="23"/>
      <c r="F212" s="10">
        <f t="shared" si="24"/>
        <v>0</v>
      </c>
      <c r="G212" s="14">
        <f t="shared" ref="G212:G217" si="25">F212*1.23</f>
        <v>0</v>
      </c>
    </row>
    <row r="213" spans="1:7" x14ac:dyDescent="0.25">
      <c r="A213" s="7" t="s">
        <v>334</v>
      </c>
      <c r="B213" s="8" t="s">
        <v>221</v>
      </c>
      <c r="C213" s="10">
        <v>1</v>
      </c>
      <c r="D213" s="9" t="s">
        <v>21</v>
      </c>
      <c r="E213" s="23"/>
      <c r="F213" s="10">
        <f t="shared" si="24"/>
        <v>0</v>
      </c>
      <c r="G213" s="14">
        <f t="shared" si="25"/>
        <v>0</v>
      </c>
    </row>
    <row r="214" spans="1:7" x14ac:dyDescent="0.25">
      <c r="A214" s="7" t="s">
        <v>335</v>
      </c>
      <c r="B214" s="8" t="s">
        <v>201</v>
      </c>
      <c r="C214" s="10">
        <v>1</v>
      </c>
      <c r="D214" s="9" t="s">
        <v>21</v>
      </c>
      <c r="E214" s="23"/>
      <c r="F214" s="10">
        <f t="shared" si="24"/>
        <v>0</v>
      </c>
      <c r="G214" s="14">
        <f t="shared" si="25"/>
        <v>0</v>
      </c>
    </row>
    <row r="215" spans="1:7" x14ac:dyDescent="0.25">
      <c r="A215" s="7" t="s">
        <v>336</v>
      </c>
      <c r="B215" s="8" t="s">
        <v>183</v>
      </c>
      <c r="C215" s="10">
        <v>6</v>
      </c>
      <c r="D215" s="9" t="s">
        <v>185</v>
      </c>
      <c r="E215" s="23"/>
      <c r="F215" s="10">
        <f t="shared" si="24"/>
        <v>0</v>
      </c>
      <c r="G215" s="14">
        <f t="shared" si="25"/>
        <v>0</v>
      </c>
    </row>
    <row r="216" spans="1:7" x14ac:dyDescent="0.25">
      <c r="A216" s="7" t="s">
        <v>337</v>
      </c>
      <c r="B216" s="8" t="s">
        <v>184</v>
      </c>
      <c r="C216" s="10">
        <v>4</v>
      </c>
      <c r="D216" s="9" t="s">
        <v>185</v>
      </c>
      <c r="E216" s="23"/>
      <c r="F216" s="10">
        <f t="shared" si="24"/>
        <v>0</v>
      </c>
      <c r="G216" s="14">
        <f t="shared" si="25"/>
        <v>0</v>
      </c>
    </row>
    <row r="217" spans="1:7" x14ac:dyDescent="0.25">
      <c r="A217" s="7" t="s">
        <v>338</v>
      </c>
      <c r="B217" s="8" t="s">
        <v>192</v>
      </c>
      <c r="C217" s="10">
        <v>4</v>
      </c>
      <c r="D217" s="9" t="s">
        <v>185</v>
      </c>
      <c r="E217" s="23"/>
      <c r="F217" s="10">
        <f t="shared" si="24"/>
        <v>0</v>
      </c>
      <c r="G217" s="14">
        <f t="shared" si="25"/>
        <v>0</v>
      </c>
    </row>
    <row r="218" spans="1:7" x14ac:dyDescent="0.25">
      <c r="A218" s="5"/>
      <c r="B218" s="6"/>
      <c r="C218" s="13"/>
      <c r="D218" s="6"/>
      <c r="E218" s="20" t="s">
        <v>181</v>
      </c>
      <c r="F218" s="13">
        <f>F195+F173+F150+F132+F116+F100+F78+F65+F47+F19</f>
        <v>0</v>
      </c>
      <c r="G218" s="13">
        <f>G195+G173+G150+G132+G116+G100+G78+G65+G47+G19</f>
        <v>0</v>
      </c>
    </row>
  </sheetData>
  <phoneticPr fontId="5" type="noConversion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OLK_-_Gastroskopia</vt:lpstr>
      <vt:lpstr>OLK_-_Poradnia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Bularz</dc:creator>
  <cp:lastModifiedBy>Grzegorz Bularz</cp:lastModifiedBy>
  <cp:lastPrinted>2023-10-09T13:40:21Z</cp:lastPrinted>
  <dcterms:created xsi:type="dcterms:W3CDTF">2023-10-07T10:43:26Z</dcterms:created>
  <dcterms:modified xsi:type="dcterms:W3CDTF">2023-10-09T13:40:27Z</dcterms:modified>
</cp:coreProperties>
</file>